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hokan4\全国訪問看護事業協会 Dropbox\共有\06研究事業\研究作業\R1研究作業\01.老健事業（看多機）\06手引き\PH用手引き\"/>
    </mc:Choice>
  </mc:AlternateContent>
  <xr:revisionPtr revIDLastSave="0" documentId="13_ncr:1_{7ADEDF22-0208-43C8-A82D-79FC89C3DCBF}" xr6:coauthVersionLast="45" xr6:coauthVersionMax="45" xr10:uidLastSave="{00000000-0000-0000-0000-000000000000}"/>
  <bookViews>
    <workbookView xWindow="0" yWindow="1950" windowWidth="19200" windowHeight="10755" xr2:uid="{00000000-000D-0000-FFFF-FFFF00000000}"/>
  </bookViews>
  <sheets>
    <sheet name="R1.8" sheetId="5" r:id="rId1"/>
  </sheets>
  <definedNames>
    <definedName name="_xlnm.Print_Area" localSheetId="0">'R1.8'!$A$1:$AQ$48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8" i="5" l="1"/>
  <c r="AI48" i="5"/>
  <c r="AH48" i="5"/>
  <c r="AG48" i="5"/>
  <c r="AF48" i="5"/>
  <c r="AE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AJ47" i="5"/>
  <c r="AI47" i="5"/>
  <c r="AH47" i="5"/>
  <c r="AG47" i="5"/>
  <c r="AF47" i="5"/>
  <c r="AE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AJ46" i="5"/>
  <c r="AI46" i="5"/>
  <c r="AH46" i="5"/>
  <c r="AG46" i="5"/>
  <c r="AF46" i="5"/>
  <c r="AE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AJ45" i="5"/>
  <c r="AI45" i="5"/>
  <c r="AH45" i="5"/>
  <c r="AG45" i="5"/>
  <c r="AF45" i="5"/>
  <c r="AE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AJ44" i="5"/>
  <c r="AI44" i="5"/>
  <c r="AH44" i="5"/>
  <c r="AG44" i="5"/>
  <c r="AF44" i="5"/>
  <c r="AE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AJ43" i="5"/>
  <c r="AI43" i="5"/>
  <c r="AH43" i="5"/>
  <c r="AG43" i="5"/>
  <c r="AF43" i="5"/>
  <c r="AE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AQ42" i="5"/>
  <c r="AP42" i="5"/>
  <c r="AO42" i="5"/>
  <c r="AN42" i="5"/>
  <c r="AM42" i="5"/>
  <c r="AL42" i="5"/>
  <c r="AK42" i="5"/>
  <c r="AQ41" i="5"/>
  <c r="AP41" i="5"/>
  <c r="AO41" i="5"/>
  <c r="AN41" i="5"/>
  <c r="AM41" i="5"/>
  <c r="AL41" i="5"/>
  <c r="AK41" i="5"/>
  <c r="AQ40" i="5"/>
  <c r="AP40" i="5"/>
  <c r="AO40" i="5"/>
  <c r="AN40" i="5"/>
  <c r="AM40" i="5"/>
  <c r="AL40" i="5"/>
  <c r="AK40" i="5"/>
  <c r="AQ39" i="5"/>
  <c r="AP39" i="5"/>
  <c r="AO39" i="5"/>
  <c r="AN39" i="5"/>
  <c r="AM39" i="5"/>
  <c r="AL39" i="5"/>
  <c r="AK39" i="5"/>
  <c r="AQ38" i="5"/>
  <c r="AP38" i="5"/>
  <c r="AO38" i="5"/>
  <c r="AN38" i="5"/>
  <c r="AM38" i="5"/>
  <c r="AL38" i="5"/>
  <c r="AK38" i="5"/>
  <c r="AQ37" i="5"/>
  <c r="AP37" i="5"/>
  <c r="AO37" i="5"/>
  <c r="AN37" i="5"/>
  <c r="AM37" i="5"/>
  <c r="AL37" i="5"/>
  <c r="AK37" i="5"/>
  <c r="AQ36" i="5"/>
  <c r="AP36" i="5"/>
  <c r="AO36" i="5"/>
  <c r="AN36" i="5"/>
  <c r="AM36" i="5"/>
  <c r="AL36" i="5"/>
  <c r="AK36" i="5"/>
  <c r="AQ35" i="5"/>
  <c r="AP35" i="5"/>
  <c r="AO35" i="5"/>
  <c r="AN35" i="5"/>
  <c r="AM35" i="5"/>
  <c r="AL35" i="5"/>
  <c r="AK35" i="5"/>
  <c r="AQ34" i="5"/>
  <c r="AP34" i="5"/>
  <c r="AO34" i="5"/>
  <c r="AN34" i="5"/>
  <c r="AM34" i="5"/>
  <c r="AL34" i="5"/>
  <c r="AK34" i="5"/>
  <c r="AQ33" i="5"/>
  <c r="AP33" i="5"/>
  <c r="AO33" i="5"/>
  <c r="AN33" i="5"/>
  <c r="AM33" i="5"/>
  <c r="AL33" i="5"/>
  <c r="AK33" i="5"/>
  <c r="AQ32" i="5"/>
  <c r="AP32" i="5"/>
  <c r="AO32" i="5"/>
  <c r="AN32" i="5"/>
  <c r="AM32" i="5"/>
  <c r="AL32" i="5"/>
  <c r="AK32" i="5"/>
  <c r="AQ31" i="5"/>
  <c r="AP31" i="5"/>
  <c r="AO31" i="5"/>
  <c r="AN31" i="5"/>
  <c r="AM31" i="5"/>
  <c r="AL31" i="5"/>
  <c r="AK31" i="5"/>
  <c r="AQ30" i="5"/>
  <c r="AP30" i="5"/>
  <c r="AO30" i="5"/>
  <c r="AN30" i="5"/>
  <c r="AM30" i="5"/>
  <c r="AL30" i="5"/>
  <c r="AK30" i="5"/>
  <c r="AQ29" i="5"/>
  <c r="AP29" i="5"/>
  <c r="AO29" i="5"/>
  <c r="AN29" i="5"/>
  <c r="AM29" i="5"/>
  <c r="AL29" i="5"/>
  <c r="AK29" i="5"/>
  <c r="AQ28" i="5"/>
  <c r="AP28" i="5"/>
  <c r="AO28" i="5"/>
  <c r="AN28" i="5"/>
  <c r="AM28" i="5"/>
  <c r="AL28" i="5"/>
  <c r="AK28" i="5"/>
  <c r="AQ27" i="5"/>
  <c r="AP27" i="5"/>
  <c r="AO27" i="5"/>
  <c r="AN27" i="5"/>
  <c r="AM27" i="5"/>
  <c r="AL27" i="5"/>
  <c r="AK27" i="5"/>
  <c r="AQ26" i="5"/>
  <c r="AP26" i="5"/>
  <c r="AO26" i="5"/>
  <c r="AN26" i="5"/>
  <c r="AM26" i="5"/>
  <c r="AL26" i="5"/>
  <c r="AK26" i="5"/>
  <c r="AQ25" i="5"/>
  <c r="AP25" i="5"/>
  <c r="AO25" i="5"/>
  <c r="AN25" i="5"/>
  <c r="AM25" i="5"/>
  <c r="AL25" i="5"/>
  <c r="AK25" i="5"/>
  <c r="AQ24" i="5"/>
  <c r="AP24" i="5"/>
  <c r="AO24" i="5"/>
  <c r="AN24" i="5"/>
  <c r="AM24" i="5"/>
  <c r="AL24" i="5"/>
  <c r="AK24" i="5"/>
  <c r="AQ23" i="5"/>
  <c r="AP23" i="5"/>
  <c r="AO23" i="5"/>
  <c r="AN23" i="5"/>
  <c r="AM23" i="5"/>
  <c r="AL23" i="5"/>
  <c r="AK23" i="5"/>
  <c r="AQ22" i="5"/>
  <c r="AP22" i="5"/>
  <c r="AO22" i="5"/>
  <c r="AN22" i="5"/>
  <c r="AM22" i="5"/>
  <c r="AL22" i="5"/>
  <c r="AK22" i="5"/>
  <c r="AQ21" i="5"/>
  <c r="AP21" i="5"/>
  <c r="AO21" i="5"/>
  <c r="AN21" i="5"/>
  <c r="AM21" i="5"/>
  <c r="AL21" i="5"/>
  <c r="AK21" i="5"/>
  <c r="AQ20" i="5"/>
  <c r="AP20" i="5"/>
  <c r="AO20" i="5"/>
  <c r="AN20" i="5"/>
  <c r="AM20" i="5"/>
  <c r="AL20" i="5"/>
  <c r="AK20" i="5"/>
  <c r="AQ19" i="5"/>
  <c r="AP19" i="5"/>
  <c r="AO19" i="5"/>
  <c r="AN19" i="5"/>
  <c r="AM19" i="5"/>
  <c r="AL19" i="5"/>
  <c r="AK19" i="5"/>
  <c r="AQ18" i="5"/>
  <c r="AP18" i="5"/>
  <c r="AO18" i="5"/>
  <c r="AN18" i="5"/>
  <c r="AM18" i="5"/>
  <c r="AL18" i="5"/>
  <c r="AK18" i="5"/>
  <c r="AQ17" i="5"/>
  <c r="AP17" i="5"/>
  <c r="AO17" i="5"/>
  <c r="AN17" i="5"/>
  <c r="AM17" i="5"/>
  <c r="AL17" i="5"/>
  <c r="AK17" i="5"/>
  <c r="AQ16" i="5"/>
  <c r="AP16" i="5"/>
  <c r="AO16" i="5"/>
  <c r="AN16" i="5"/>
  <c r="AM16" i="5"/>
  <c r="AL16" i="5"/>
  <c r="AK16" i="5"/>
  <c r="AQ15" i="5"/>
  <c r="AP15" i="5"/>
  <c r="AO15" i="5"/>
  <c r="AN15" i="5"/>
  <c r="AM15" i="5"/>
  <c r="AL15" i="5"/>
  <c r="AK15" i="5"/>
  <c r="AQ14" i="5"/>
  <c r="AP14" i="5"/>
  <c r="AO14" i="5"/>
  <c r="AN14" i="5"/>
  <c r="AM14" i="5"/>
  <c r="AL14" i="5"/>
  <c r="AK14" i="5"/>
  <c r="AQ13" i="5"/>
  <c r="AP13" i="5"/>
  <c r="AO13" i="5"/>
  <c r="AN13" i="5"/>
  <c r="AM13" i="5"/>
  <c r="AL13" i="5"/>
  <c r="AK13" i="5"/>
  <c r="AQ12" i="5"/>
  <c r="AP12" i="5"/>
  <c r="AO12" i="5"/>
  <c r="AN12" i="5"/>
  <c r="AM12" i="5"/>
  <c r="AL12" i="5"/>
  <c r="AK12" i="5"/>
  <c r="B12" i="5"/>
  <c r="C12" i="5" s="1"/>
  <c r="AR14" i="5" l="1"/>
  <c r="AR25" i="5"/>
  <c r="AR42" i="5"/>
  <c r="AR38" i="5"/>
  <c r="AR20" i="5"/>
  <c r="AR32" i="5"/>
  <c r="AR28" i="5"/>
  <c r="AR24" i="5"/>
  <c r="AR16" i="5"/>
  <c r="AR39" i="5"/>
  <c r="AR12" i="5"/>
  <c r="AR21" i="5"/>
  <c r="AR13" i="5"/>
  <c r="AR17" i="5"/>
  <c r="AR15" i="5"/>
  <c r="AO43" i="5"/>
  <c r="AR37" i="5"/>
  <c r="AR41" i="5"/>
  <c r="AR36" i="5"/>
  <c r="AR40" i="5"/>
  <c r="AP43" i="5"/>
  <c r="AN43" i="5"/>
  <c r="AR18" i="5"/>
  <c r="AR22" i="5"/>
  <c r="AR26" i="5"/>
  <c r="AR30" i="5"/>
  <c r="AR34" i="5"/>
  <c r="AR29" i="5"/>
  <c r="AR33" i="5"/>
  <c r="AK43" i="5"/>
  <c r="AM43" i="5"/>
  <c r="AQ43" i="5"/>
  <c r="AR19" i="5"/>
  <c r="AR23" i="5"/>
  <c r="AR27" i="5"/>
  <c r="AR31" i="5"/>
  <c r="AR35" i="5"/>
  <c r="B13" i="5"/>
  <c r="B14" i="5" s="1"/>
  <c r="B15" i="5" s="1"/>
  <c r="AL43" i="5"/>
  <c r="C14" i="5" l="1"/>
  <c r="C13" i="5"/>
  <c r="B16" i="5"/>
  <c r="C15" i="5"/>
  <c r="C16" i="5" l="1"/>
  <c r="B17" i="5"/>
  <c r="B18" i="5" l="1"/>
  <c r="C17" i="5"/>
  <c r="C18" i="5" l="1"/>
  <c r="B19" i="5"/>
  <c r="B20" i="5" l="1"/>
  <c r="C19" i="5"/>
  <c r="C20" i="5" l="1"/>
  <c r="B21" i="5"/>
  <c r="B22" i="5" l="1"/>
  <c r="C21" i="5"/>
  <c r="C22" i="5" l="1"/>
  <c r="B23" i="5"/>
  <c r="B24" i="5" l="1"/>
  <c r="C23" i="5"/>
  <c r="B25" i="5" l="1"/>
  <c r="C24" i="5"/>
  <c r="B26" i="5" l="1"/>
  <c r="C25" i="5"/>
  <c r="C26" i="5" l="1"/>
  <c r="B27" i="5"/>
  <c r="B28" i="5" l="1"/>
  <c r="C27" i="5"/>
  <c r="C28" i="5" l="1"/>
  <c r="B29" i="5"/>
  <c r="B30" i="5" l="1"/>
  <c r="C29" i="5"/>
  <c r="C30" i="5" l="1"/>
  <c r="B31" i="5"/>
  <c r="B32" i="5" l="1"/>
  <c r="C31" i="5"/>
  <c r="B33" i="5" l="1"/>
  <c r="C32" i="5"/>
  <c r="B34" i="5" l="1"/>
  <c r="C33" i="5"/>
  <c r="B35" i="5" l="1"/>
  <c r="C34" i="5"/>
  <c r="B36" i="5" l="1"/>
  <c r="C35" i="5"/>
  <c r="B37" i="5" l="1"/>
  <c r="C36" i="5"/>
  <c r="B38" i="5" l="1"/>
  <c r="C37" i="5"/>
  <c r="B39" i="5" l="1"/>
  <c r="C38" i="5"/>
  <c r="B40" i="5" l="1"/>
  <c r="C39" i="5"/>
  <c r="B41" i="5" l="1"/>
  <c r="C40" i="5"/>
  <c r="B42" i="5" l="1"/>
  <c r="C42" i="5" s="1"/>
  <c r="C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総合南東北病院</author>
  </authors>
  <commentList>
    <comment ref="AR11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>泊りとレスパイトの合計
9以上で赤表示
8以上で黄表示</t>
        </r>
      </text>
    </comment>
  </commentList>
</comments>
</file>

<file path=xl/sharedStrings.xml><?xml version="1.0" encoding="utf-8"?>
<sst xmlns="http://schemas.openxmlformats.org/spreadsheetml/2006/main" count="616" uniqueCount="126">
  <si>
    <t>氏名</t>
    <rPh sb="0" eb="2">
      <t>シメイ</t>
    </rPh>
    <phoneticPr fontId="1"/>
  </si>
  <si>
    <t>通い(△,児発,放,通）</t>
    <rPh sb="0" eb="1">
      <t>カヨ</t>
    </rPh>
    <rPh sb="5" eb="6">
      <t>ジ</t>
    </rPh>
    <rPh sb="6" eb="7">
      <t>ハツ</t>
    </rPh>
    <rPh sb="8" eb="9">
      <t>ホウ</t>
    </rPh>
    <rPh sb="10" eb="11">
      <t>ツウ</t>
    </rPh>
    <phoneticPr fontId="1"/>
  </si>
  <si>
    <t>泊り（◎,○,泊）①</t>
    <rPh sb="0" eb="1">
      <t>トマ</t>
    </rPh>
    <rPh sb="7" eb="8">
      <t>ハク</t>
    </rPh>
    <phoneticPr fontId="1"/>
  </si>
  <si>
    <t>訪問（看護）</t>
    <rPh sb="3" eb="5">
      <t>カンゴ</t>
    </rPh>
    <phoneticPr fontId="1"/>
  </si>
  <si>
    <t>訪問（看護☆）</t>
    <rPh sb="3" eb="5">
      <t>カンゴ</t>
    </rPh>
    <phoneticPr fontId="1"/>
  </si>
  <si>
    <r>
      <t>訪問（</t>
    </r>
    <r>
      <rPr>
        <sz val="9"/>
        <color theme="1"/>
        <rFont val="ＭＳ Ｐゴシック"/>
        <family val="3"/>
        <charset val="128"/>
        <scheme val="minor"/>
      </rPr>
      <t>介護★）</t>
    </r>
    <rPh sb="3" eb="5">
      <t>カイゴ</t>
    </rPh>
    <phoneticPr fontId="1"/>
  </si>
  <si>
    <r>
      <t>訪問（</t>
    </r>
    <r>
      <rPr>
        <sz val="9"/>
        <color theme="1"/>
        <rFont val="ＭＳ Ｐゴシック"/>
        <family val="3"/>
        <charset val="128"/>
        <scheme val="minor"/>
      </rPr>
      <t>医リ、介リ）</t>
    </r>
    <rPh sb="3" eb="4">
      <t>イ</t>
    </rPh>
    <rPh sb="6" eb="7">
      <t>カイ</t>
    </rPh>
    <phoneticPr fontId="1"/>
  </si>
  <si>
    <t>レスパイト（□、■）②</t>
    <phoneticPr fontId="1"/>
  </si>
  <si>
    <t>登録日</t>
    <rPh sb="0" eb="3">
      <t>トウロクビ</t>
    </rPh>
    <phoneticPr fontId="1"/>
  </si>
  <si>
    <t>5/1</t>
    <phoneticPr fontId="1"/>
  </si>
  <si>
    <t>10/9</t>
    <phoneticPr fontId="1"/>
  </si>
  <si>
    <t>11/1</t>
    <phoneticPr fontId="1"/>
  </si>
  <si>
    <t>4/25</t>
    <phoneticPr fontId="1"/>
  </si>
  <si>
    <t>6/1</t>
    <phoneticPr fontId="1"/>
  </si>
  <si>
    <t>8/1</t>
    <phoneticPr fontId="1"/>
  </si>
  <si>
    <t>12/18</t>
    <phoneticPr fontId="1"/>
  </si>
  <si>
    <t>1/1</t>
    <phoneticPr fontId="1"/>
  </si>
  <si>
    <t>3/7</t>
    <phoneticPr fontId="1"/>
  </si>
  <si>
    <t>3/14</t>
    <phoneticPr fontId="1"/>
  </si>
  <si>
    <t>7/28</t>
    <phoneticPr fontId="1"/>
  </si>
  <si>
    <t>10/17</t>
    <phoneticPr fontId="1"/>
  </si>
  <si>
    <t>12/11</t>
    <phoneticPr fontId="1"/>
  </si>
  <si>
    <t>2/1</t>
    <phoneticPr fontId="1"/>
  </si>
  <si>
    <t>2/5</t>
    <phoneticPr fontId="1"/>
  </si>
  <si>
    <t>2/27</t>
    <phoneticPr fontId="1"/>
  </si>
  <si>
    <t>3/12</t>
    <phoneticPr fontId="1"/>
  </si>
  <si>
    <t>6/30</t>
    <phoneticPr fontId="1"/>
  </si>
  <si>
    <t>5/10</t>
    <phoneticPr fontId="1"/>
  </si>
  <si>
    <t>12/30</t>
  </si>
  <si>
    <t>10/12</t>
    <phoneticPr fontId="1"/>
  </si>
  <si>
    <t>保険</t>
    <rPh sb="0" eb="2">
      <t>ホケン</t>
    </rPh>
    <phoneticPr fontId="1"/>
  </si>
  <si>
    <t>介5</t>
    <rPh sb="0" eb="1">
      <t>スケ</t>
    </rPh>
    <phoneticPr fontId="1"/>
  </si>
  <si>
    <t>介5</t>
    <rPh sb="0" eb="1">
      <t>カイ</t>
    </rPh>
    <phoneticPr fontId="1"/>
  </si>
  <si>
    <t>介3</t>
    <rPh sb="0" eb="1">
      <t>カイ</t>
    </rPh>
    <phoneticPr fontId="1"/>
  </si>
  <si>
    <t>介4</t>
    <rPh sb="0" eb="1">
      <t>カイ</t>
    </rPh>
    <phoneticPr fontId="1"/>
  </si>
  <si>
    <t>医4</t>
    <rPh sb="0" eb="1">
      <t>イ</t>
    </rPh>
    <phoneticPr fontId="1"/>
  </si>
  <si>
    <t>介4</t>
    <rPh sb="0" eb="1">
      <t>スケ</t>
    </rPh>
    <phoneticPr fontId="1"/>
  </si>
  <si>
    <t>介2</t>
    <rPh sb="0" eb="1">
      <t>スケ</t>
    </rPh>
    <phoneticPr fontId="1"/>
  </si>
  <si>
    <t>医5</t>
    <rPh sb="0" eb="1">
      <t>イ</t>
    </rPh>
    <phoneticPr fontId="1"/>
  </si>
  <si>
    <t>基該</t>
    <rPh sb="0" eb="1">
      <t>モト</t>
    </rPh>
    <rPh sb="1" eb="2">
      <t>ガイ</t>
    </rPh>
    <phoneticPr fontId="1"/>
  </si>
  <si>
    <t>食事形状</t>
    <rPh sb="0" eb="2">
      <t>ショクジ</t>
    </rPh>
    <rPh sb="2" eb="4">
      <t>ケイジョウ</t>
    </rPh>
    <phoneticPr fontId="1"/>
  </si>
  <si>
    <t>P</t>
    <phoneticPr fontId="1"/>
  </si>
  <si>
    <t>胃管</t>
    <rPh sb="0" eb="1">
      <t>イ</t>
    </rPh>
    <rPh sb="1" eb="2">
      <t>カン</t>
    </rPh>
    <phoneticPr fontId="1"/>
  </si>
  <si>
    <t>Ｐ</t>
    <phoneticPr fontId="1"/>
  </si>
  <si>
    <t>緊急時訪問加算</t>
    <rPh sb="0" eb="3">
      <t>キンキュウジ</t>
    </rPh>
    <rPh sb="3" eb="5">
      <t>ホウモン</t>
    </rPh>
    <rPh sb="5" eb="7">
      <t>カサン</t>
    </rPh>
    <phoneticPr fontId="1"/>
  </si>
  <si>
    <t>特別管理加算Ⅰ</t>
    <rPh sb="0" eb="2">
      <t>トクベツ</t>
    </rPh>
    <rPh sb="2" eb="4">
      <t>カンリ</t>
    </rPh>
    <rPh sb="4" eb="6">
      <t>カサン</t>
    </rPh>
    <phoneticPr fontId="1"/>
  </si>
  <si>
    <t>胃瘻</t>
    <rPh sb="0" eb="2">
      <t>イロウ</t>
    </rPh>
    <phoneticPr fontId="1"/>
  </si>
  <si>
    <t>留置</t>
    <rPh sb="0" eb="2">
      <t>リュウチ</t>
    </rPh>
    <phoneticPr fontId="1"/>
  </si>
  <si>
    <t>気切</t>
    <rPh sb="0" eb="2">
      <t>キセツ</t>
    </rPh>
    <phoneticPr fontId="1"/>
  </si>
  <si>
    <t>特別管理加算Ⅱ</t>
    <rPh sb="0" eb="2">
      <t>トクベツ</t>
    </rPh>
    <rPh sb="2" eb="4">
      <t>カンリ</t>
    </rPh>
    <rPh sb="4" eb="6">
      <t>カサン</t>
    </rPh>
    <phoneticPr fontId="1"/>
  </si>
  <si>
    <t>HOT</t>
    <phoneticPr fontId="1"/>
  </si>
  <si>
    <t>ポート</t>
    <phoneticPr fontId="1"/>
  </si>
  <si>
    <t>主治医指示書</t>
    <rPh sb="0" eb="3">
      <t>シュジイ</t>
    </rPh>
    <rPh sb="3" eb="6">
      <t>シジショ</t>
    </rPh>
    <phoneticPr fontId="1"/>
  </si>
  <si>
    <t>特指</t>
    <rPh sb="0" eb="1">
      <t>トク</t>
    </rPh>
    <phoneticPr fontId="1"/>
  </si>
  <si>
    <t>①+②</t>
    <phoneticPr fontId="1"/>
  </si>
  <si>
    <t>日/曜日</t>
    <rPh sb="0" eb="1">
      <t>ヒ</t>
    </rPh>
    <rPh sb="2" eb="4">
      <t>ヨウビ</t>
    </rPh>
    <phoneticPr fontId="1"/>
  </si>
  <si>
    <t>△</t>
  </si>
  <si>
    <t>◎</t>
  </si>
  <si>
    <t>◎介</t>
    <rPh sb="1" eb="2">
      <t>カイ</t>
    </rPh>
    <phoneticPr fontId="1"/>
  </si>
  <si>
    <t>○介</t>
    <rPh sb="1" eb="2">
      <t>カイ</t>
    </rPh>
    <phoneticPr fontId="1"/>
  </si>
  <si>
    <t>○</t>
  </si>
  <si>
    <t>○医介</t>
    <rPh sb="1" eb="2">
      <t>イ</t>
    </rPh>
    <rPh sb="2" eb="3">
      <t>カイ</t>
    </rPh>
    <phoneticPr fontId="1"/>
  </si>
  <si>
    <t>☆</t>
  </si>
  <si>
    <t>☆医</t>
    <rPh sb="1" eb="2">
      <t>イ</t>
    </rPh>
    <phoneticPr fontId="1"/>
  </si>
  <si>
    <t>往診</t>
    <rPh sb="0" eb="2">
      <t>オウシン</t>
    </rPh>
    <phoneticPr fontId="1"/>
  </si>
  <si>
    <t>◎医介</t>
    <rPh sb="1" eb="2">
      <t>イ</t>
    </rPh>
    <rPh sb="2" eb="3">
      <t>カイ</t>
    </rPh>
    <phoneticPr fontId="1"/>
  </si>
  <si>
    <t>△介2</t>
    <rPh sb="1" eb="2">
      <t>スケ</t>
    </rPh>
    <phoneticPr fontId="1"/>
  </si>
  <si>
    <t>◎医</t>
    <rPh sb="1" eb="2">
      <t>イ</t>
    </rPh>
    <phoneticPr fontId="1"/>
  </si>
  <si>
    <t>児発</t>
    <rPh sb="0" eb="1">
      <t>ジ</t>
    </rPh>
    <rPh sb="1" eb="2">
      <t>ハツ</t>
    </rPh>
    <phoneticPr fontId="1"/>
  </si>
  <si>
    <t>△</t>
    <phoneticPr fontId="1"/>
  </si>
  <si>
    <t>△介</t>
    <rPh sb="1" eb="2">
      <t>スケ</t>
    </rPh>
    <phoneticPr fontId="1"/>
  </si>
  <si>
    <t>受診</t>
    <rPh sb="0" eb="2">
      <t>ジュシン</t>
    </rPh>
    <phoneticPr fontId="1"/>
  </si>
  <si>
    <t>○医</t>
    <rPh sb="1" eb="2">
      <t>イ</t>
    </rPh>
    <phoneticPr fontId="1"/>
  </si>
  <si>
    <t>◎</t>
    <phoneticPr fontId="1"/>
  </si>
  <si>
    <t>◎看</t>
    <rPh sb="1" eb="2">
      <t>ミ</t>
    </rPh>
    <phoneticPr fontId="1"/>
  </si>
  <si>
    <t>□医</t>
    <rPh sb="1" eb="2">
      <t>イ</t>
    </rPh>
    <phoneticPr fontId="1"/>
  </si>
  <si>
    <t>○</t>
    <phoneticPr fontId="1"/>
  </si>
  <si>
    <t>■</t>
  </si>
  <si>
    <t>○看</t>
    <rPh sb="1" eb="2">
      <t>ミ</t>
    </rPh>
    <phoneticPr fontId="1"/>
  </si>
  <si>
    <t>通</t>
    <rPh sb="0" eb="1">
      <t>ツウ</t>
    </rPh>
    <phoneticPr fontId="1"/>
  </si>
  <si>
    <t>☆</t>
    <phoneticPr fontId="1"/>
  </si>
  <si>
    <t>★</t>
    <phoneticPr fontId="1"/>
  </si>
  <si>
    <t>★</t>
  </si>
  <si>
    <t>☆★</t>
    <phoneticPr fontId="1"/>
  </si>
  <si>
    <t>★★</t>
    <phoneticPr fontId="1"/>
  </si>
  <si>
    <t>医リ</t>
    <rPh sb="0" eb="1">
      <t>イ</t>
    </rPh>
    <phoneticPr fontId="1"/>
  </si>
  <si>
    <t>介リ</t>
    <rPh sb="0" eb="1">
      <t>カイ</t>
    </rPh>
    <phoneticPr fontId="1"/>
  </si>
  <si>
    <t>□</t>
    <phoneticPr fontId="1"/>
  </si>
  <si>
    <t>□</t>
  </si>
  <si>
    <t>■</t>
    <phoneticPr fontId="1"/>
  </si>
  <si>
    <t>■医</t>
    <rPh sb="1" eb="2">
      <t>イ</t>
    </rPh>
    <phoneticPr fontId="1"/>
  </si>
  <si>
    <t>日中</t>
    <rPh sb="0" eb="2">
      <t>ニッチュウ</t>
    </rPh>
    <phoneticPr fontId="1"/>
  </si>
  <si>
    <t>放</t>
    <rPh sb="0" eb="1">
      <t>ホウ</t>
    </rPh>
    <phoneticPr fontId="1"/>
  </si>
  <si>
    <t>泊</t>
    <rPh sb="0" eb="1">
      <t>トマ</t>
    </rPh>
    <phoneticPr fontId="1"/>
  </si>
  <si>
    <t>通い</t>
    <rPh sb="0" eb="1">
      <t>カヨ</t>
    </rPh>
    <phoneticPr fontId="1"/>
  </si>
  <si>
    <t>泊り</t>
    <rPh sb="0" eb="1">
      <t>トマ</t>
    </rPh>
    <phoneticPr fontId="1"/>
  </si>
  <si>
    <t>訪看</t>
    <rPh sb="0" eb="2">
      <t>ホウカン</t>
    </rPh>
    <phoneticPr fontId="1"/>
  </si>
  <si>
    <t>医看</t>
    <rPh sb="0" eb="1">
      <t>イ</t>
    </rPh>
    <rPh sb="1" eb="2">
      <t>ミ</t>
    </rPh>
    <phoneticPr fontId="1"/>
  </si>
  <si>
    <t>訪リハ</t>
    <rPh sb="0" eb="1">
      <t>ホウ</t>
    </rPh>
    <phoneticPr fontId="1"/>
  </si>
  <si>
    <t>レスパイト</t>
    <phoneticPr fontId="1"/>
  </si>
  <si>
    <t>★★</t>
  </si>
  <si>
    <t>医3</t>
    <rPh sb="0" eb="1">
      <t>イ</t>
    </rPh>
    <phoneticPr fontId="1"/>
  </si>
  <si>
    <t>医区</t>
    <rPh sb="0" eb="1">
      <t>イ</t>
    </rPh>
    <rPh sb="1" eb="2">
      <t>ク</t>
    </rPh>
    <phoneticPr fontId="1"/>
  </si>
  <si>
    <t>5/9</t>
    <phoneticPr fontId="1"/>
  </si>
  <si>
    <t>1/9</t>
    <phoneticPr fontId="1"/>
  </si>
  <si>
    <t>特指×2</t>
    <rPh sb="0" eb="1">
      <t>トク</t>
    </rPh>
    <rPh sb="1" eb="2">
      <t>ユビ</t>
    </rPh>
    <phoneticPr fontId="1"/>
  </si>
  <si>
    <t>6/5</t>
    <phoneticPr fontId="1"/>
  </si>
  <si>
    <t>7/1</t>
    <phoneticPr fontId="1"/>
  </si>
  <si>
    <t>ストーマ</t>
    <phoneticPr fontId="1"/>
  </si>
  <si>
    <t>7/8</t>
    <phoneticPr fontId="1"/>
  </si>
  <si>
    <t>7/16</t>
    <phoneticPr fontId="1"/>
  </si>
  <si>
    <t>介区</t>
    <rPh sb="0" eb="1">
      <t>カイ</t>
    </rPh>
    <rPh sb="1" eb="2">
      <t>ク</t>
    </rPh>
    <phoneticPr fontId="1"/>
  </si>
  <si>
    <t>介区</t>
    <rPh sb="0" eb="1">
      <t>スケ</t>
    </rPh>
    <rPh sb="1" eb="2">
      <t>ク</t>
    </rPh>
    <phoneticPr fontId="1"/>
  </si>
  <si>
    <t>3区</t>
    <rPh sb="1" eb="2">
      <t>ク</t>
    </rPh>
    <phoneticPr fontId="1"/>
  </si>
  <si>
    <t>短期入所</t>
    <rPh sb="0" eb="2">
      <t>タンキ</t>
    </rPh>
    <rPh sb="2" eb="4">
      <t>ニュウショ</t>
    </rPh>
    <phoneticPr fontId="1"/>
  </si>
  <si>
    <t>A（8/9～老健入所）</t>
    <rPh sb="6" eb="8">
      <t>ロウケン</t>
    </rPh>
    <rPh sb="8" eb="10">
      <t>ニュウショ</t>
    </rPh>
    <phoneticPr fontId="1"/>
  </si>
  <si>
    <t>B（7/28～8/27入院）</t>
    <phoneticPr fontId="1"/>
  </si>
  <si>
    <t>C（7/5～老健入所）</t>
    <rPh sb="6" eb="8">
      <t>ロウケン</t>
    </rPh>
    <rPh sb="8" eb="10">
      <t>ニュウショ</t>
    </rPh>
    <phoneticPr fontId="1"/>
  </si>
  <si>
    <t>D（8/21～入院）</t>
    <rPh sb="7" eb="9">
      <t>ニュウイン</t>
    </rPh>
    <phoneticPr fontId="1"/>
  </si>
  <si>
    <t>E（8/27～入院）</t>
    <phoneticPr fontId="1"/>
  </si>
  <si>
    <t>基準該当</t>
    <rPh sb="0" eb="2">
      <t>キジュン</t>
    </rPh>
    <rPh sb="2" eb="4">
      <t>ガイトウ</t>
    </rPh>
    <phoneticPr fontId="1"/>
  </si>
  <si>
    <t>看多機利用者月間予定表</t>
    <rPh sb="0" eb="3">
      <t>カンタキ</t>
    </rPh>
    <rPh sb="3" eb="6">
      <t>リヨウシャ</t>
    </rPh>
    <rPh sb="6" eb="8">
      <t>ゲッカン</t>
    </rPh>
    <rPh sb="8" eb="10">
      <t>ヨテイ</t>
    </rPh>
    <rPh sb="10" eb="11">
      <t>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</si>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</sst>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&quot;月&quot;;@"/>
    <numFmt numFmtId="177" formatCode="d"/>
    <numFmt numFmtId="178" formatCode="aaa"/>
    <numFmt numFmtId="179" formatCode="0_ 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1"/>
      <color theme="5" tint="-0.249977111117893"/>
      <name val="ＭＳ Ｐゴシック"/>
      <family val="3"/>
      <charset val="128"/>
      <scheme val="major"/>
    </font>
    <font>
      <sz val="11"/>
      <color rgb="FF0066FF"/>
      <name val="ＭＳ Ｐゴシック"/>
      <family val="3"/>
      <charset val="128"/>
      <scheme val="major"/>
    </font>
    <font>
      <sz val="11"/>
      <color rgb="FF00B050"/>
      <name val="ＭＳ Ｐゴシック"/>
      <family val="3"/>
      <charset val="128"/>
      <scheme val="major"/>
    </font>
    <font>
      <sz val="10"/>
      <color rgb="FF00B05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rgb="FF0066FF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4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ajor"/>
    </font>
    <font>
      <sz val="6"/>
      <color theme="1"/>
      <name val="ＭＳ Ｐゴシック"/>
      <family val="2"/>
      <charset val="128"/>
      <scheme val="minor"/>
    </font>
    <font>
      <sz val="6"/>
      <color theme="0" tint="-4.9989318521683403E-2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vertical="center" textRotation="255" wrapText="1"/>
    </xf>
    <xf numFmtId="0" fontId="5" fillId="0" borderId="7" xfId="0" applyFont="1" applyFill="1" applyBorder="1" applyAlignment="1">
      <alignment vertical="center" textRotation="255" wrapText="1"/>
    </xf>
    <xf numFmtId="0" fontId="5" fillId="0" borderId="8" xfId="0" applyFont="1" applyBorder="1" applyAlignment="1">
      <alignment vertical="center" textRotation="255" wrapText="1"/>
    </xf>
    <xf numFmtId="0" fontId="6" fillId="0" borderId="9" xfId="0" applyFont="1" applyBorder="1" applyAlignment="1" applyProtection="1">
      <alignment vertical="center" textRotation="255" wrapText="1"/>
      <protection locked="0"/>
    </xf>
    <xf numFmtId="0" fontId="0" fillId="0" borderId="9" xfId="0" applyFill="1" applyBorder="1" applyAlignment="1" applyProtection="1">
      <alignment vertical="center" textRotation="255"/>
      <protection locked="0"/>
    </xf>
    <xf numFmtId="0" fontId="0" fillId="4" borderId="9" xfId="0" applyFill="1" applyBorder="1" applyAlignment="1" applyProtection="1">
      <alignment vertical="center" textRotation="255"/>
      <protection locked="0"/>
    </xf>
    <xf numFmtId="0" fontId="11" fillId="0" borderId="12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textRotation="255" wrapText="1"/>
    </xf>
    <xf numFmtId="0" fontId="5" fillId="0" borderId="14" xfId="0" applyFont="1" applyBorder="1" applyAlignment="1">
      <alignment vertical="center" textRotation="255" wrapText="1"/>
    </xf>
    <xf numFmtId="56" fontId="12" fillId="0" borderId="15" xfId="0" quotePrefix="1" applyNumberFormat="1" applyFont="1" applyBorder="1" applyAlignment="1" applyProtection="1">
      <alignment horizontal="center" vertical="center"/>
      <protection locked="0"/>
    </xf>
    <xf numFmtId="56" fontId="13" fillId="0" borderId="15" xfId="0" quotePrefix="1" applyNumberFormat="1" applyFont="1" applyFill="1" applyBorder="1" applyAlignment="1" applyProtection="1">
      <alignment horizontal="center" vertical="center"/>
      <protection locked="0"/>
    </xf>
    <xf numFmtId="56" fontId="13" fillId="0" borderId="15" xfId="0" quotePrefix="1" applyNumberFormat="1" applyFont="1" applyBorder="1" applyAlignment="1" applyProtection="1">
      <alignment horizontal="center" vertical="center"/>
      <protection locked="0"/>
    </xf>
    <xf numFmtId="56" fontId="14" fillId="0" borderId="15" xfId="0" quotePrefix="1" applyNumberFormat="1" applyFont="1" applyBorder="1" applyAlignment="1" applyProtection="1">
      <alignment horizontal="center" vertical="center"/>
      <protection locked="0"/>
    </xf>
    <xf numFmtId="56" fontId="14" fillId="4" borderId="15" xfId="0" quotePrefix="1" applyNumberFormat="1" applyFont="1" applyFill="1" applyBorder="1" applyAlignment="1" applyProtection="1">
      <alignment horizontal="center" vertical="center"/>
      <protection locked="0"/>
    </xf>
    <xf numFmtId="56" fontId="15" fillId="0" borderId="15" xfId="0" quotePrefix="1" applyNumberFormat="1" applyFont="1" applyBorder="1" applyAlignment="1" applyProtection="1">
      <alignment horizontal="center" vertical="center"/>
      <protection locked="0"/>
    </xf>
    <xf numFmtId="56" fontId="15" fillId="4" borderId="15" xfId="0" quotePrefix="1" applyNumberFormat="1" applyFont="1" applyFill="1" applyBorder="1" applyAlignment="1" applyProtection="1">
      <alignment horizontal="center" vertical="center"/>
      <protection locked="0"/>
    </xf>
    <xf numFmtId="56" fontId="16" fillId="4" borderId="15" xfId="0" quotePrefix="1" applyNumberFormat="1" applyFont="1" applyFill="1" applyBorder="1" applyAlignment="1" applyProtection="1">
      <alignment horizontal="center" vertical="center"/>
      <protection locked="0"/>
    </xf>
    <xf numFmtId="56" fontId="16" fillId="0" borderId="15" xfId="0" quotePrefix="1" applyNumberFormat="1" applyFont="1" applyFill="1" applyBorder="1" applyAlignment="1" applyProtection="1">
      <alignment horizontal="center" vertical="center"/>
      <protection locked="0"/>
    </xf>
    <xf numFmtId="56" fontId="17" fillId="0" borderId="15" xfId="0" quotePrefix="1" applyNumberFormat="1" applyFont="1" applyFill="1" applyBorder="1" applyAlignment="1" applyProtection="1">
      <alignment horizontal="center" vertical="center"/>
      <protection locked="0"/>
    </xf>
    <xf numFmtId="56" fontId="18" fillId="0" borderId="15" xfId="0" quotePrefix="1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textRotation="255" wrapText="1"/>
      <protection locked="0"/>
    </xf>
    <xf numFmtId="0" fontId="0" fillId="0" borderId="19" xfId="0" applyBorder="1" applyAlignment="1" applyProtection="1">
      <alignment vertical="center" textRotation="255"/>
      <protection locked="0"/>
    </xf>
    <xf numFmtId="0" fontId="0" fillId="0" borderId="20" xfId="0" applyBorder="1" applyAlignment="1" applyProtection="1">
      <alignment vertical="center" textRotation="255"/>
      <protection locked="0"/>
    </xf>
    <xf numFmtId="0" fontId="0" fillId="4" borderId="20" xfId="0" applyFill="1" applyBorder="1" applyAlignment="1" applyProtection="1">
      <alignment vertical="center" textRotation="255"/>
      <protection locked="0"/>
    </xf>
    <xf numFmtId="0" fontId="6" fillId="0" borderId="18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27" xfId="0" applyFont="1" applyBorder="1" applyAlignment="1" applyProtection="1">
      <alignment vertical="center" shrinkToFit="1"/>
      <protection locked="0"/>
    </xf>
    <xf numFmtId="0" fontId="6" fillId="7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 applyProtection="1">
      <alignment horizontal="center" vertical="center"/>
      <protection locked="0"/>
    </xf>
    <xf numFmtId="0" fontId="23" fillId="8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 applyProtection="1">
      <alignment vertical="center" shrinkToFit="1"/>
      <protection locked="0"/>
    </xf>
    <xf numFmtId="0" fontId="6" fillId="0" borderId="33" xfId="0" applyFont="1" applyBorder="1" applyAlignment="1" applyProtection="1">
      <alignment vertical="center" shrinkToFit="1"/>
      <protection locked="0"/>
    </xf>
    <xf numFmtId="0" fontId="6" fillId="9" borderId="11" xfId="0" applyFont="1" applyFill="1" applyBorder="1" applyAlignment="1" applyProtection="1">
      <alignment vertical="center"/>
      <protection locked="0"/>
    </xf>
    <xf numFmtId="0" fontId="0" fillId="9" borderId="11" xfId="0" applyFill="1" applyBorder="1" applyAlignment="1" applyProtection="1">
      <alignment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10" borderId="1" xfId="0" applyFill="1" applyBorder="1" applyAlignment="1">
      <alignment horizontal="center" vertical="center"/>
    </xf>
    <xf numFmtId="177" fontId="25" fillId="0" borderId="35" xfId="0" applyNumberFormat="1" applyFont="1" applyBorder="1" applyAlignment="1">
      <alignment horizontal="center" vertical="center" shrinkToFit="1"/>
    </xf>
    <xf numFmtId="178" fontId="25" fillId="0" borderId="36" xfId="0" applyNumberFormat="1" applyFont="1" applyBorder="1" applyAlignment="1">
      <alignment horizontal="center" vertical="center" shrinkToFit="1"/>
    </xf>
    <xf numFmtId="0" fontId="27" fillId="0" borderId="37" xfId="0" applyFont="1" applyBorder="1">
      <alignment vertical="center"/>
    </xf>
    <xf numFmtId="0" fontId="27" fillId="0" borderId="38" xfId="0" applyFont="1" applyBorder="1">
      <alignment vertical="center"/>
    </xf>
    <xf numFmtId="0" fontId="27" fillId="10" borderId="1" xfId="0" applyFont="1" applyFill="1" applyBorder="1">
      <alignment vertical="center"/>
    </xf>
    <xf numFmtId="177" fontId="25" fillId="0" borderId="5" xfId="0" applyNumberFormat="1" applyFont="1" applyFill="1" applyBorder="1" applyAlignment="1">
      <alignment horizontal="center" vertical="center" shrinkToFit="1"/>
    </xf>
    <xf numFmtId="178" fontId="25" fillId="0" borderId="2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177" fontId="25" fillId="0" borderId="5" xfId="0" applyNumberFormat="1" applyFont="1" applyBorder="1" applyAlignment="1">
      <alignment horizontal="center" vertical="center" shrinkToFit="1"/>
    </xf>
    <xf numFmtId="178" fontId="25" fillId="0" borderId="2" xfId="0" applyNumberFormat="1" applyFont="1" applyBorder="1" applyAlignment="1">
      <alignment horizontal="center" vertical="center" shrinkToFit="1"/>
    </xf>
    <xf numFmtId="177" fontId="28" fillId="0" borderId="5" xfId="0" applyNumberFormat="1" applyFont="1" applyBorder="1" applyAlignment="1">
      <alignment horizontal="center" vertical="center" shrinkToFit="1"/>
    </xf>
    <xf numFmtId="178" fontId="28" fillId="0" borderId="2" xfId="0" applyNumberFormat="1" applyFont="1" applyBorder="1" applyAlignment="1">
      <alignment horizontal="center" vertical="center" shrinkToFit="1"/>
    </xf>
    <xf numFmtId="177" fontId="29" fillId="0" borderId="39" xfId="0" applyNumberFormat="1" applyFont="1" applyFill="1" applyBorder="1" applyAlignment="1">
      <alignment horizontal="center" vertical="center"/>
    </xf>
    <xf numFmtId="178" fontId="25" fillId="0" borderId="40" xfId="0" applyNumberFormat="1" applyFont="1" applyFill="1" applyBorder="1" applyAlignment="1">
      <alignment horizontal="center" vertical="center" shrinkToFit="1"/>
    </xf>
    <xf numFmtId="179" fontId="0" fillId="11" borderId="19" xfId="0" applyNumberFormat="1" applyFill="1" applyBorder="1" applyAlignment="1">
      <alignment vertical="center"/>
    </xf>
    <xf numFmtId="179" fontId="0" fillId="11" borderId="20" xfId="0" applyNumberFormat="1" applyFill="1" applyBorder="1" applyAlignment="1">
      <alignment vertical="center"/>
    </xf>
    <xf numFmtId="0" fontId="27" fillId="0" borderId="35" xfId="0" applyFont="1" applyBorder="1">
      <alignment vertical="center"/>
    </xf>
    <xf numFmtId="0" fontId="27" fillId="0" borderId="20" xfId="0" applyFont="1" applyBorder="1">
      <alignment vertical="center"/>
    </xf>
    <xf numFmtId="179" fontId="0" fillId="0" borderId="43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56" fontId="32" fillId="0" borderId="0" xfId="0" applyNumberFormat="1" applyFont="1">
      <alignment vertical="center"/>
    </xf>
    <xf numFmtId="0" fontId="32" fillId="0" borderId="0" xfId="0" applyFont="1">
      <alignment vertical="center"/>
    </xf>
    <xf numFmtId="0" fontId="32" fillId="0" borderId="0" xfId="0" applyFont="1" applyFill="1" applyBorder="1">
      <alignment vertical="center"/>
    </xf>
    <xf numFmtId="0" fontId="0" fillId="0" borderId="0" xfId="0" applyFill="1">
      <alignment vertical="center"/>
    </xf>
    <xf numFmtId="56" fontId="31" fillId="0" borderId="0" xfId="0" applyNumberFormat="1" applyFont="1">
      <alignment vertical="center"/>
    </xf>
    <xf numFmtId="0" fontId="10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Fill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26" fillId="0" borderId="19" xfId="0" applyFont="1" applyFill="1" applyBorder="1" applyAlignment="1" applyProtection="1">
      <alignment horizontal="center" vertical="center" shrinkToFit="1"/>
      <protection locked="0"/>
    </xf>
    <xf numFmtId="0" fontId="26" fillId="0" borderId="20" xfId="0" applyFont="1" applyFill="1" applyBorder="1" applyAlignment="1" applyProtection="1">
      <alignment horizontal="center" vertical="center" shrinkToFit="1"/>
      <protection locked="0"/>
    </xf>
    <xf numFmtId="0" fontId="26" fillId="0" borderId="36" xfId="0" applyFont="1" applyFill="1" applyBorder="1" applyAlignment="1" applyProtection="1">
      <alignment horizontal="center" vertical="center" shrinkToFit="1"/>
      <protection locked="0"/>
    </xf>
    <xf numFmtId="0" fontId="26" fillId="0" borderId="43" xfId="0" applyFont="1" applyFill="1" applyBorder="1" applyAlignment="1" applyProtection="1">
      <alignment horizontal="center" vertical="center" shrinkToFit="1"/>
      <protection locked="0"/>
    </xf>
    <xf numFmtId="0" fontId="26" fillId="0" borderId="2" xfId="0" applyFont="1" applyFill="1" applyBorder="1" applyAlignment="1" applyProtection="1">
      <alignment horizontal="center" vertical="center" shrinkToFit="1"/>
      <protection locked="0"/>
    </xf>
    <xf numFmtId="0" fontId="26" fillId="0" borderId="47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vertical="center" textRotation="255"/>
      <protection locked="0"/>
    </xf>
    <xf numFmtId="0" fontId="26" fillId="0" borderId="11" xfId="0" applyFont="1" applyFill="1" applyBorder="1" applyAlignment="1" applyProtection="1">
      <alignment horizontal="center" vertical="center" shrinkToFit="1"/>
      <protection locked="0"/>
    </xf>
    <xf numFmtId="0" fontId="37" fillId="0" borderId="1" xfId="0" applyFont="1" applyFill="1" applyBorder="1" applyAlignment="1" applyProtection="1">
      <alignment horizontal="center" vertical="center" shrinkToFit="1"/>
      <protection locked="0"/>
    </xf>
    <xf numFmtId="0" fontId="38" fillId="9" borderId="11" xfId="0" applyFont="1" applyFill="1" applyBorder="1" applyAlignment="1" applyProtection="1">
      <alignment horizontal="center" vertical="center"/>
      <protection locked="0"/>
    </xf>
    <xf numFmtId="0" fontId="39" fillId="8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10" xfId="0" applyFont="1" applyFill="1" applyBorder="1" applyAlignment="1">
      <alignment vertical="top" textRotation="255" indent="1" shrinkToFit="1"/>
    </xf>
    <xf numFmtId="0" fontId="7" fillId="3" borderId="16" xfId="0" applyFont="1" applyFill="1" applyBorder="1" applyAlignment="1">
      <alignment vertical="top" textRotation="255" indent="1" shrinkToFit="1"/>
    </xf>
    <xf numFmtId="0" fontId="0" fillId="0" borderId="21" xfId="0" applyBorder="1" applyAlignment="1">
      <alignment vertical="top" textRotation="255" indent="1" shrinkToFit="1"/>
    </xf>
    <xf numFmtId="0" fontId="8" fillId="5" borderId="11" xfId="0" applyFont="1" applyFill="1" applyBorder="1" applyAlignment="1">
      <alignment vertical="top" textRotation="255" indent="1" shrinkToFit="1"/>
    </xf>
    <xf numFmtId="0" fontId="8" fillId="5" borderId="17" xfId="0" applyFont="1" applyFill="1" applyBorder="1" applyAlignment="1">
      <alignment vertical="top" textRotation="255" indent="1" shrinkToFit="1"/>
    </xf>
    <xf numFmtId="0" fontId="0" fillId="5" borderId="22" xfId="0" applyFill="1" applyBorder="1" applyAlignment="1">
      <alignment vertical="top" textRotation="255" indent="1" shrinkToFit="1"/>
    </xf>
    <xf numFmtId="0" fontId="8" fillId="0" borderId="11" xfId="0" applyFont="1" applyFill="1" applyBorder="1" applyAlignment="1">
      <alignment horizontal="center" vertical="top" textRotation="255" indent="1"/>
    </xf>
    <xf numFmtId="0" fontId="8" fillId="0" borderId="17" xfId="0" applyFont="1" applyFill="1" applyBorder="1" applyAlignment="1">
      <alignment horizontal="center" vertical="top" textRotation="255" indent="1"/>
    </xf>
    <xf numFmtId="0" fontId="8" fillId="0" borderId="22" xfId="0" applyFont="1" applyFill="1" applyBorder="1" applyAlignment="1">
      <alignment horizontal="center" vertical="top" textRotation="255" indent="1"/>
    </xf>
    <xf numFmtId="0" fontId="8" fillId="0" borderId="11" xfId="0" applyFont="1" applyFill="1" applyBorder="1" applyAlignment="1">
      <alignment horizontal="center" vertical="top" textRotation="255" wrapText="1" indent="1"/>
    </xf>
    <xf numFmtId="0" fontId="8" fillId="0" borderId="17" xfId="0" applyFont="1" applyFill="1" applyBorder="1" applyAlignment="1">
      <alignment horizontal="center" vertical="top" textRotation="255" wrapText="1" indent="1"/>
    </xf>
    <xf numFmtId="0" fontId="8" fillId="0" borderId="22" xfId="0" applyFont="1" applyFill="1" applyBorder="1" applyAlignment="1">
      <alignment horizontal="center" vertical="top" textRotation="255" wrapText="1" indent="1"/>
    </xf>
    <xf numFmtId="0" fontId="10" fillId="6" borderId="11" xfId="0" applyFont="1" applyFill="1" applyBorder="1" applyAlignment="1">
      <alignment horizontal="center" vertical="top" textRotation="255" indent="1" shrinkToFit="1"/>
    </xf>
    <xf numFmtId="0" fontId="10" fillId="6" borderId="17" xfId="0" applyFont="1" applyFill="1" applyBorder="1" applyAlignment="1">
      <alignment horizontal="center" vertical="top" textRotation="255" indent="1" shrinkToFit="1"/>
    </xf>
    <xf numFmtId="0" fontId="10" fillId="6" borderId="22" xfId="0" applyFont="1" applyFill="1" applyBorder="1" applyAlignment="1">
      <alignment horizontal="center" vertical="top" textRotation="255" indent="1" shrinkToFi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154"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fill>
        <patternFill>
          <bgColor rgb="FF0070C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fgColor auto="1"/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6"/>
  <sheetViews>
    <sheetView tabSelected="1" zoomScale="55" zoomScaleNormal="5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V26" sqref="AV26"/>
    </sheetView>
  </sheetViews>
  <sheetFormatPr defaultRowHeight="13.5" x14ac:dyDescent="0.15"/>
  <cols>
    <col min="1" max="1" width="16.25" customWidth="1"/>
    <col min="2" max="3" width="3.75" customWidth="1"/>
    <col min="4" max="4" width="5.125" customWidth="1"/>
    <col min="5" max="5" width="4.875" customWidth="1"/>
    <col min="6" max="22" width="5.125" customWidth="1"/>
    <col min="23" max="24" width="5.25" customWidth="1"/>
    <col min="25" max="34" width="5.125" customWidth="1"/>
    <col min="35" max="35" width="4.875" customWidth="1"/>
    <col min="36" max="36" width="5.125" customWidth="1"/>
    <col min="37" max="42" width="6" customWidth="1"/>
    <col min="43" max="43" width="6.125" customWidth="1"/>
    <col min="44" max="44" width="6.75" bestFit="1" customWidth="1"/>
  </cols>
  <sheetData>
    <row r="1" spans="1:46" ht="36" customHeight="1" x14ac:dyDescent="0.15">
      <c r="A1" s="108"/>
      <c r="B1" s="108"/>
      <c r="C1" s="108"/>
      <c r="D1" s="109" t="s">
        <v>121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</row>
    <row r="2" spans="1:46" hidden="1" x14ac:dyDescent="0.15">
      <c r="A2" s="108"/>
      <c r="B2" s="108"/>
      <c r="C2" s="108"/>
    </row>
    <row r="3" spans="1:46" ht="22.5" customHeight="1" x14ac:dyDescent="0.15">
      <c r="A3" s="110">
        <v>43678</v>
      </c>
      <c r="B3" s="110"/>
      <c r="C3" s="111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2">
        <v>16</v>
      </c>
      <c r="T3" s="1">
        <v>17</v>
      </c>
      <c r="U3" s="1">
        <v>18</v>
      </c>
      <c r="V3" s="2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3">
        <v>25</v>
      </c>
      <c r="AC3" s="3">
        <v>26</v>
      </c>
      <c r="AD3" s="3">
        <v>27</v>
      </c>
      <c r="AE3" s="104">
        <v>28</v>
      </c>
      <c r="AF3" s="104">
        <v>29</v>
      </c>
      <c r="AG3" s="104">
        <v>30</v>
      </c>
      <c r="AH3" s="104">
        <v>31</v>
      </c>
      <c r="AI3" s="104">
        <v>32</v>
      </c>
      <c r="AJ3" s="104">
        <v>33</v>
      </c>
      <c r="AK3" s="112"/>
      <c r="AL3" s="113"/>
      <c r="AM3" s="113"/>
      <c r="AN3" s="113"/>
      <c r="AO3" s="113"/>
      <c r="AP3" s="113"/>
      <c r="AQ3" s="114"/>
    </row>
    <row r="4" spans="1:46" ht="123.75" customHeight="1" thickBot="1" x14ac:dyDescent="0.2">
      <c r="A4" s="4" t="s">
        <v>0</v>
      </c>
      <c r="B4" s="5"/>
      <c r="C4" s="6"/>
      <c r="D4" s="7" t="s">
        <v>122</v>
      </c>
      <c r="E4" s="7" t="s">
        <v>123</v>
      </c>
      <c r="F4" s="7" t="s">
        <v>124</v>
      </c>
      <c r="G4" s="7" t="s">
        <v>125</v>
      </c>
      <c r="H4" s="7"/>
      <c r="I4" s="7"/>
      <c r="J4" s="7"/>
      <c r="K4" s="7"/>
      <c r="L4" s="7"/>
      <c r="M4" s="9"/>
      <c r="N4" s="7"/>
      <c r="O4" s="7"/>
      <c r="P4" s="7"/>
      <c r="Q4" s="7"/>
      <c r="R4" s="9"/>
      <c r="S4" s="7"/>
      <c r="T4" s="9"/>
      <c r="U4" s="7"/>
      <c r="V4" s="9"/>
      <c r="W4" s="9"/>
      <c r="X4" s="9"/>
      <c r="Y4" s="9"/>
      <c r="Z4" s="9"/>
      <c r="AA4" s="7"/>
      <c r="AB4" s="8"/>
      <c r="AC4" s="8" t="s">
        <v>114</v>
      </c>
      <c r="AD4" s="8" t="s">
        <v>114</v>
      </c>
      <c r="AE4" s="8" t="s">
        <v>120</v>
      </c>
      <c r="AF4" s="8" t="s">
        <v>120</v>
      </c>
      <c r="AG4" s="8" t="s">
        <v>120</v>
      </c>
      <c r="AH4" s="8" t="s">
        <v>120</v>
      </c>
      <c r="AI4" s="8" t="s">
        <v>120</v>
      </c>
      <c r="AJ4" s="8" t="s">
        <v>120</v>
      </c>
      <c r="AK4" s="115" t="s">
        <v>1</v>
      </c>
      <c r="AL4" s="118" t="s">
        <v>2</v>
      </c>
      <c r="AM4" s="121" t="s">
        <v>3</v>
      </c>
      <c r="AN4" s="121" t="s">
        <v>4</v>
      </c>
      <c r="AO4" s="124" t="s">
        <v>5</v>
      </c>
      <c r="AP4" s="124" t="s">
        <v>6</v>
      </c>
      <c r="AQ4" s="127" t="s">
        <v>7</v>
      </c>
    </row>
    <row r="5" spans="1:46" ht="26.25" customHeight="1" thickTop="1" thickBot="1" x14ac:dyDescent="0.2">
      <c r="A5" s="10" t="s">
        <v>8</v>
      </c>
      <c r="B5" s="11"/>
      <c r="C5" s="12"/>
      <c r="D5" s="13" t="s">
        <v>9</v>
      </c>
      <c r="E5" s="13" t="s">
        <v>9</v>
      </c>
      <c r="F5" s="13" t="s">
        <v>10</v>
      </c>
      <c r="G5" s="13" t="s">
        <v>11</v>
      </c>
      <c r="H5" s="14" t="s">
        <v>12</v>
      </c>
      <c r="I5" s="15" t="s">
        <v>13</v>
      </c>
      <c r="J5" s="15" t="s">
        <v>14</v>
      </c>
      <c r="K5" s="15" t="s">
        <v>15</v>
      </c>
      <c r="L5" s="16" t="s">
        <v>16</v>
      </c>
      <c r="M5" s="17" t="s">
        <v>17</v>
      </c>
      <c r="N5" s="16" t="s">
        <v>18</v>
      </c>
      <c r="O5" s="16" t="s">
        <v>19</v>
      </c>
      <c r="P5" s="16" t="s">
        <v>19</v>
      </c>
      <c r="Q5" s="18" t="s">
        <v>20</v>
      </c>
      <c r="R5" s="19" t="s">
        <v>21</v>
      </c>
      <c r="S5" s="20" t="s">
        <v>22</v>
      </c>
      <c r="T5" s="20" t="s">
        <v>23</v>
      </c>
      <c r="U5" s="21" t="s">
        <v>24</v>
      </c>
      <c r="V5" s="20" t="s">
        <v>25</v>
      </c>
      <c r="W5" s="20" t="s">
        <v>103</v>
      </c>
      <c r="X5" s="20" t="s">
        <v>106</v>
      </c>
      <c r="Y5" s="20" t="s">
        <v>107</v>
      </c>
      <c r="Z5" s="20" t="s">
        <v>109</v>
      </c>
      <c r="AA5" s="21" t="s">
        <v>110</v>
      </c>
      <c r="AB5" s="21"/>
      <c r="AC5" s="21"/>
      <c r="AD5" s="21"/>
      <c r="AE5" s="22"/>
      <c r="AF5" s="18" t="s">
        <v>26</v>
      </c>
      <c r="AG5" s="18" t="s">
        <v>104</v>
      </c>
      <c r="AH5" s="18" t="s">
        <v>27</v>
      </c>
      <c r="AI5" s="23" t="s">
        <v>28</v>
      </c>
      <c r="AJ5" s="18" t="s">
        <v>29</v>
      </c>
      <c r="AK5" s="116"/>
      <c r="AL5" s="119"/>
      <c r="AM5" s="122"/>
      <c r="AN5" s="122"/>
      <c r="AO5" s="125"/>
      <c r="AP5" s="125"/>
      <c r="AQ5" s="128"/>
    </row>
    <row r="6" spans="1:46" ht="32.25" customHeight="1" thickTop="1" thickBot="1" x14ac:dyDescent="0.2">
      <c r="A6" s="10" t="s">
        <v>30</v>
      </c>
      <c r="B6" s="24"/>
      <c r="C6" s="24"/>
      <c r="D6" s="25" t="s">
        <v>36</v>
      </c>
      <c r="E6" s="26" t="s">
        <v>31</v>
      </c>
      <c r="F6" s="26" t="s">
        <v>36</v>
      </c>
      <c r="G6" s="26" t="s">
        <v>32</v>
      </c>
      <c r="H6" s="26" t="s">
        <v>32</v>
      </c>
      <c r="I6" s="26" t="s">
        <v>31</v>
      </c>
      <c r="J6" s="26" t="s">
        <v>33</v>
      </c>
      <c r="K6" s="26" t="s">
        <v>32</v>
      </c>
      <c r="L6" s="26" t="s">
        <v>34</v>
      </c>
      <c r="M6" s="27" t="s">
        <v>35</v>
      </c>
      <c r="N6" s="26" t="s">
        <v>112</v>
      </c>
      <c r="O6" s="26" t="s">
        <v>36</v>
      </c>
      <c r="P6" s="26" t="s">
        <v>37</v>
      </c>
      <c r="Q6" s="26" t="s">
        <v>32</v>
      </c>
      <c r="R6" s="27" t="s">
        <v>38</v>
      </c>
      <c r="S6" s="26" t="s">
        <v>32</v>
      </c>
      <c r="T6" s="27" t="s">
        <v>101</v>
      </c>
      <c r="U6" s="26" t="s">
        <v>32</v>
      </c>
      <c r="V6" s="27" t="s">
        <v>38</v>
      </c>
      <c r="W6" s="27" t="s">
        <v>101</v>
      </c>
      <c r="X6" s="27" t="s">
        <v>35</v>
      </c>
      <c r="Y6" s="27" t="s">
        <v>38</v>
      </c>
      <c r="Z6" s="27" t="s">
        <v>102</v>
      </c>
      <c r="AA6" s="98" t="s">
        <v>111</v>
      </c>
      <c r="AB6" s="98"/>
      <c r="AC6" s="26" t="s">
        <v>113</v>
      </c>
      <c r="AD6" s="98" t="s">
        <v>38</v>
      </c>
      <c r="AE6" s="26" t="s">
        <v>39</v>
      </c>
      <c r="AF6" s="26" t="s">
        <v>39</v>
      </c>
      <c r="AG6" s="26" t="s">
        <v>39</v>
      </c>
      <c r="AH6" s="26" t="s">
        <v>39</v>
      </c>
      <c r="AI6" s="26" t="s">
        <v>39</v>
      </c>
      <c r="AJ6" s="26" t="s">
        <v>39</v>
      </c>
      <c r="AK6" s="117"/>
      <c r="AL6" s="120"/>
      <c r="AM6" s="123"/>
      <c r="AN6" s="123"/>
      <c r="AO6" s="126"/>
      <c r="AP6" s="126"/>
      <c r="AQ6" s="129"/>
    </row>
    <row r="7" spans="1:46" ht="27.75" customHeight="1" thickTop="1" thickBot="1" x14ac:dyDescent="0.2">
      <c r="A7" s="10" t="s">
        <v>40</v>
      </c>
      <c r="B7" s="28"/>
      <c r="C7" s="29"/>
      <c r="D7" s="30"/>
      <c r="E7" s="30"/>
      <c r="F7" s="31" t="s">
        <v>41</v>
      </c>
      <c r="G7" s="31"/>
      <c r="H7" s="32"/>
      <c r="I7" s="31"/>
      <c r="J7" s="31"/>
      <c r="K7" s="31" t="s">
        <v>41</v>
      </c>
      <c r="L7" s="31"/>
      <c r="M7" s="33"/>
      <c r="N7" s="33"/>
      <c r="O7" s="33"/>
      <c r="P7" s="33"/>
      <c r="Q7" s="31"/>
      <c r="R7" s="31" t="s">
        <v>41</v>
      </c>
      <c r="S7" s="31" t="s">
        <v>41</v>
      </c>
      <c r="T7" s="34"/>
      <c r="U7" s="33" t="s">
        <v>42</v>
      </c>
      <c r="V7" s="32"/>
      <c r="W7" s="31"/>
      <c r="X7" s="31"/>
      <c r="Y7" s="31" t="s">
        <v>41</v>
      </c>
      <c r="Z7" s="31"/>
      <c r="AA7" s="31"/>
      <c r="AB7" s="31"/>
      <c r="AC7" s="31"/>
      <c r="AD7" s="31" t="s">
        <v>41</v>
      </c>
      <c r="AE7" s="33" t="s">
        <v>41</v>
      </c>
      <c r="AF7" s="31"/>
      <c r="AG7" s="33" t="s">
        <v>42</v>
      </c>
      <c r="AH7" s="33"/>
      <c r="AI7" s="33" t="s">
        <v>42</v>
      </c>
      <c r="AJ7" s="33" t="s">
        <v>43</v>
      </c>
      <c r="AK7" s="130" t="s">
        <v>115</v>
      </c>
      <c r="AL7" s="131"/>
      <c r="AM7" s="131"/>
      <c r="AN7" s="131"/>
      <c r="AO7" s="131"/>
      <c r="AP7" s="131"/>
      <c r="AQ7" s="132"/>
    </row>
    <row r="8" spans="1:46" ht="18.75" customHeight="1" thickTop="1" thickBot="1" x14ac:dyDescent="0.2">
      <c r="A8" s="35" t="s">
        <v>44</v>
      </c>
      <c r="B8" s="36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40"/>
      <c r="AC8" s="40"/>
      <c r="AD8" s="40"/>
      <c r="AE8" s="39"/>
      <c r="AF8" s="39"/>
      <c r="AG8" s="39"/>
      <c r="AH8" s="39"/>
      <c r="AI8" s="40"/>
      <c r="AJ8" s="40"/>
      <c r="AK8" s="130" t="s">
        <v>116</v>
      </c>
      <c r="AL8" s="131"/>
      <c r="AM8" s="131"/>
      <c r="AN8" s="131"/>
      <c r="AO8" s="131"/>
      <c r="AP8" s="131"/>
      <c r="AQ8" s="132"/>
    </row>
    <row r="9" spans="1:46" ht="18.75" customHeight="1" thickTop="1" x14ac:dyDescent="0.15">
      <c r="A9" s="35" t="s">
        <v>45</v>
      </c>
      <c r="B9" s="36"/>
      <c r="C9" s="37"/>
      <c r="D9" s="41"/>
      <c r="E9" s="42" t="s">
        <v>46</v>
      </c>
      <c r="F9" s="43" t="s">
        <v>46</v>
      </c>
      <c r="G9" s="44"/>
      <c r="H9" s="44"/>
      <c r="I9" s="44"/>
      <c r="J9" s="44"/>
      <c r="K9" s="43" t="s">
        <v>46</v>
      </c>
      <c r="L9" s="44"/>
      <c r="M9" s="43" t="s">
        <v>47</v>
      </c>
      <c r="N9" s="44"/>
      <c r="O9" s="43" t="s">
        <v>47</v>
      </c>
      <c r="P9" s="44"/>
      <c r="Q9" s="43" t="s">
        <v>47</v>
      </c>
      <c r="R9" s="43" t="s">
        <v>46</v>
      </c>
      <c r="S9" s="43" t="s">
        <v>46</v>
      </c>
      <c r="T9" s="43" t="s">
        <v>51</v>
      </c>
      <c r="U9" s="43" t="s">
        <v>48</v>
      </c>
      <c r="V9" s="43" t="s">
        <v>47</v>
      </c>
      <c r="W9" s="44"/>
      <c r="X9" s="44"/>
      <c r="Y9" s="43" t="s">
        <v>47</v>
      </c>
      <c r="Z9" s="44"/>
      <c r="AA9" s="44"/>
      <c r="AB9" s="44"/>
      <c r="AC9" s="44"/>
      <c r="AD9" s="44"/>
      <c r="AE9" s="44"/>
      <c r="AF9" s="39"/>
      <c r="AG9" s="45"/>
      <c r="AH9" s="45"/>
      <c r="AI9" s="44"/>
      <c r="AJ9" s="44"/>
      <c r="AK9" s="105" t="s">
        <v>117</v>
      </c>
      <c r="AL9" s="106"/>
      <c r="AM9" s="106"/>
      <c r="AN9" s="106"/>
      <c r="AO9" s="106"/>
      <c r="AP9" s="106"/>
      <c r="AQ9" s="107"/>
    </row>
    <row r="10" spans="1:46" ht="18.75" customHeight="1" x14ac:dyDescent="0.15">
      <c r="A10" s="35" t="s">
        <v>49</v>
      </c>
      <c r="B10" s="36"/>
      <c r="C10" s="37"/>
      <c r="D10" s="46"/>
      <c r="E10" s="39"/>
      <c r="F10" s="45"/>
      <c r="G10" s="47"/>
      <c r="H10" s="39"/>
      <c r="I10" s="43" t="s">
        <v>50</v>
      </c>
      <c r="J10" s="43" t="s">
        <v>50</v>
      </c>
      <c r="K10" s="44"/>
      <c r="L10" s="44"/>
      <c r="M10" s="44"/>
      <c r="N10" s="43" t="s">
        <v>50</v>
      </c>
      <c r="O10" s="44"/>
      <c r="P10" s="39"/>
      <c r="Q10" s="39"/>
      <c r="R10" s="44"/>
      <c r="S10" s="39"/>
      <c r="T10" s="44"/>
      <c r="U10" s="39"/>
      <c r="V10" s="39"/>
      <c r="W10" s="39"/>
      <c r="X10" s="39"/>
      <c r="Y10" s="39"/>
      <c r="Z10" s="102" t="s">
        <v>108</v>
      </c>
      <c r="AA10" s="39"/>
      <c r="AB10" s="103"/>
      <c r="AC10" s="103" t="s">
        <v>108</v>
      </c>
      <c r="AD10" s="103"/>
      <c r="AE10" s="39"/>
      <c r="AF10" s="39"/>
      <c r="AG10" s="39"/>
      <c r="AH10" s="39"/>
      <c r="AI10" s="39"/>
      <c r="AJ10" s="39"/>
      <c r="AK10" s="105" t="s">
        <v>118</v>
      </c>
      <c r="AL10" s="106"/>
      <c r="AM10" s="106"/>
      <c r="AN10" s="106"/>
      <c r="AO10" s="106"/>
      <c r="AP10" s="106"/>
      <c r="AQ10" s="107"/>
    </row>
    <row r="11" spans="1:46" ht="18.75" customHeight="1" thickBot="1" x14ac:dyDescent="0.2">
      <c r="A11" s="48" t="s">
        <v>52</v>
      </c>
      <c r="B11" s="49"/>
      <c r="C11" s="50"/>
      <c r="D11" s="51"/>
      <c r="E11" s="51"/>
      <c r="F11" s="52"/>
      <c r="G11" s="53" t="s">
        <v>53</v>
      </c>
      <c r="H11" s="53" t="s">
        <v>53</v>
      </c>
      <c r="I11" s="52"/>
      <c r="J11" s="52"/>
      <c r="K11" s="52"/>
      <c r="L11" s="52"/>
      <c r="M11" s="52"/>
      <c r="N11" s="53" t="s">
        <v>53</v>
      </c>
      <c r="O11" s="52"/>
      <c r="P11" s="52"/>
      <c r="Q11" s="53" t="s">
        <v>53</v>
      </c>
      <c r="R11" s="52"/>
      <c r="S11" s="53"/>
      <c r="T11" s="53"/>
      <c r="U11" s="101" t="s">
        <v>105</v>
      </c>
      <c r="V11" s="52"/>
      <c r="W11" s="52"/>
      <c r="X11" s="52"/>
      <c r="Y11" s="52"/>
      <c r="Z11" s="52"/>
      <c r="AA11" s="52"/>
      <c r="AB11" s="54"/>
      <c r="AC11" s="54"/>
      <c r="AD11" s="54"/>
      <c r="AE11" s="54"/>
      <c r="AF11" s="54"/>
      <c r="AG11" s="55"/>
      <c r="AH11" s="55"/>
      <c r="AI11" s="56"/>
      <c r="AJ11" s="54"/>
      <c r="AK11" s="130" t="s">
        <v>119</v>
      </c>
      <c r="AL11" s="131"/>
      <c r="AM11" s="131"/>
      <c r="AN11" s="131"/>
      <c r="AO11" s="131"/>
      <c r="AP11" s="131"/>
      <c r="AQ11" s="132"/>
      <c r="AR11" s="57" t="s">
        <v>54</v>
      </c>
    </row>
    <row r="12" spans="1:46" ht="20.100000000000001" customHeight="1" thickTop="1" x14ac:dyDescent="0.15">
      <c r="A12" s="139" t="s">
        <v>55</v>
      </c>
      <c r="B12" s="58">
        <f>A3</f>
        <v>43678</v>
      </c>
      <c r="C12" s="59">
        <f>B12</f>
        <v>43678</v>
      </c>
      <c r="D12" s="90" t="s">
        <v>62</v>
      </c>
      <c r="E12" s="91" t="s">
        <v>60</v>
      </c>
      <c r="F12" s="91"/>
      <c r="G12" s="91"/>
      <c r="H12" s="91"/>
      <c r="I12" s="91" t="s">
        <v>57</v>
      </c>
      <c r="J12" s="91" t="s">
        <v>58</v>
      </c>
      <c r="K12" s="91" t="s">
        <v>57</v>
      </c>
      <c r="L12" s="91"/>
      <c r="M12" s="91"/>
      <c r="N12" s="91" t="s">
        <v>67</v>
      </c>
      <c r="O12" s="91"/>
      <c r="P12" s="91" t="s">
        <v>71</v>
      </c>
      <c r="Q12" s="91" t="s">
        <v>63</v>
      </c>
      <c r="R12" s="91" t="s">
        <v>64</v>
      </c>
      <c r="S12" s="91" t="s">
        <v>58</v>
      </c>
      <c r="T12" s="91"/>
      <c r="U12" s="91" t="s">
        <v>67</v>
      </c>
      <c r="V12" s="91"/>
      <c r="W12" s="91" t="s">
        <v>72</v>
      </c>
      <c r="X12" s="91"/>
      <c r="Y12" s="91" t="s">
        <v>65</v>
      </c>
      <c r="Z12" s="91"/>
      <c r="AA12" s="91" t="s">
        <v>62</v>
      </c>
      <c r="AB12" s="91"/>
      <c r="AC12" s="91"/>
      <c r="AD12" s="91"/>
      <c r="AE12" s="91"/>
      <c r="AF12" s="91"/>
      <c r="AG12" s="91" t="s">
        <v>68</v>
      </c>
      <c r="AH12" s="91" t="s">
        <v>79</v>
      </c>
      <c r="AI12" s="91"/>
      <c r="AJ12" s="92"/>
      <c r="AK12" s="60">
        <f>COUNTIF($D12:$AJ12,$AT$12)+COUNTIF($D12:$AJ12,$AT$13)+COUNTIF($D12:$AJ12,$AT$14)+COUNTIF($D12:$AJ12,$AT$15)+COUNTIF($D12:$AJ12,$AT$16)+COUNTIF($D12:$AJ12,$AT$17)+COUNTIF($D12:$AJ12,$AT$18)+COUNTIF($D12:$AJ12,$AT$19)+COUNTIF($D12:$AJ12,$AT$20)+COUNTIF($D12:$AJ12,$AT$21)+COUNTIF($D12:$AJ12,$AT$22)+COUNTIF($D12:$AJ12,$AT$23)+COUNTIF($D12:$AJ12,$AT$24)+COUNTIF($D12:$AJ12,$AT$36)+COUNTIF($D12:$AJ12,$AT$38)+COUNTIF($D12:$AJ12,$AT$39)+COUNTIF($D12:$AJ12,$AT$40)</f>
        <v>11</v>
      </c>
      <c r="AL12" s="61">
        <f>COUNTIF($D12:$AJ12,$AT$15)+COUNTIF($D12:$AJ12,$AT$16)+COUNTIF($D12:$AJ12,$AT$17)+COUNTIF($D12:$AJ12,$AT$18)+COUNTIF($D12:$AJ12,$AT$19)+COUNTIF($D12:$AJ12,$AT$39)</f>
        <v>7</v>
      </c>
      <c r="AM12" s="61">
        <f>COUNTIF($D12:$AJ12,$AT$18)+COUNTIF($D12:$AJ12,$AT$19)+COUNTIF($D12:$AJ12,$AT$23)+COUNTIF($D12:$AJ12,$AT$24)</f>
        <v>4</v>
      </c>
      <c r="AN12" s="61">
        <f>COUNTIF($D12:$AJ12,$AT$16)+COUNTIF($D12:$AJ12,$AT$21)+COUNTIF($D12:$AJ12,$AT$25)+COUNTIF($D12:$AJ12,$AT$26)+COUNTIF($D12:$AJ12,$AT$28)</f>
        <v>3</v>
      </c>
      <c r="AO12" s="61">
        <f>COUNTIF($D12:$AJ12,$AT$13)+(COUNTIF($D12:$AJ12,$AT$14)*2)+COUNTIF($D12:$AJ12,$AT$27)+COUNTIF($D12:$AJ12,$AT$17)+COUNTIF($D12:$AJ12,$AT$19)+COUNTIF($D12:$AJ12,$AT$22)+COUNTIF($D12:$AJ12,$AT$24)+(COUNTIF($D12:$AJ12,$AT$29)*2)+COUNTIF($D12:$AJ12,$AT$28)</f>
        <v>3</v>
      </c>
      <c r="AP12" s="61">
        <f>COUNTIF($D12:$AJ12,$AT$30)+COUNTIF($D12:$AJ12,$AT$31)</f>
        <v>0</v>
      </c>
      <c r="AQ12" s="61">
        <f>COUNTIF($D12:$AJ12,$AT$32)+COUNTIF($D12:$AJ12,$AT$33)</f>
        <v>0</v>
      </c>
      <c r="AR12" s="62">
        <f>AL12+AQ12</f>
        <v>7</v>
      </c>
      <c r="AT12" t="s">
        <v>69</v>
      </c>
    </row>
    <row r="13" spans="1:46" ht="20.100000000000001" customHeight="1" x14ac:dyDescent="0.15">
      <c r="A13" s="140"/>
      <c r="B13" s="63">
        <f>B12+1</f>
        <v>43679</v>
      </c>
      <c r="C13" s="64">
        <f t="shared" ref="C13:C42" si="0">B13</f>
        <v>43679</v>
      </c>
      <c r="D13" s="93"/>
      <c r="E13" s="65"/>
      <c r="F13" s="65"/>
      <c r="G13" s="65" t="s">
        <v>65</v>
      </c>
      <c r="H13" s="65" t="s">
        <v>57</v>
      </c>
      <c r="I13" s="65" t="s">
        <v>59</v>
      </c>
      <c r="J13" s="65" t="s">
        <v>59</v>
      </c>
      <c r="K13" s="65" t="s">
        <v>59</v>
      </c>
      <c r="L13" s="65"/>
      <c r="M13" s="65" t="s">
        <v>67</v>
      </c>
      <c r="N13" s="65" t="s">
        <v>67</v>
      </c>
      <c r="O13" s="65"/>
      <c r="P13" s="65" t="s">
        <v>56</v>
      </c>
      <c r="Q13" s="65" t="s">
        <v>65</v>
      </c>
      <c r="R13" s="65" t="s">
        <v>63</v>
      </c>
      <c r="S13" s="65" t="s">
        <v>59</v>
      </c>
      <c r="T13" s="65" t="s">
        <v>57</v>
      </c>
      <c r="U13" s="65" t="s">
        <v>61</v>
      </c>
      <c r="V13" s="65" t="s">
        <v>63</v>
      </c>
      <c r="W13" s="65"/>
      <c r="X13" s="65" t="s">
        <v>67</v>
      </c>
      <c r="Y13" s="65" t="s">
        <v>61</v>
      </c>
      <c r="Z13" s="65" t="s">
        <v>67</v>
      </c>
      <c r="AA13" s="65"/>
      <c r="AB13" s="65"/>
      <c r="AC13" s="65"/>
      <c r="AD13" s="65"/>
      <c r="AE13" s="65"/>
      <c r="AF13" s="65"/>
      <c r="AG13" s="65"/>
      <c r="AH13" s="65"/>
      <c r="AI13" s="65" t="s">
        <v>68</v>
      </c>
      <c r="AJ13" s="94"/>
      <c r="AK13" s="60">
        <f t="shared" ref="AK13:AK42" si="1">COUNTIF($D13:$AJ13,$AT$12)+COUNTIF($D13:$AJ13,$AT$13)+COUNTIF($D13:$AJ13,$AT$14)+COUNTIF($D13:$AJ13,$AT$15)+COUNTIF($D13:$AJ13,$AT$16)+COUNTIF($D13:$AJ13,$AT$17)+COUNTIF($D13:$AJ13,$AT$18)+COUNTIF($D13:$AJ13,$AT$19)+COUNTIF($D13:$AJ13,$AT$20)+COUNTIF($D13:$AJ13,$AT$21)+COUNTIF($D13:$AJ13,$AT$22)+COUNTIF($D13:$AJ13,$AT$23)+COUNTIF($D13:$AJ13,$AT$24)+COUNTIF($D13:$AJ13,$AT$36)+COUNTIF($D13:$AJ13,$AT$38)+COUNTIF($D13:$AJ13,$AT$39)+COUNTIF($D13:$AJ13,$AT$40)</f>
        <v>16</v>
      </c>
      <c r="AL13" s="61">
        <f t="shared" ref="AL13:AL42" si="2">COUNTIF($D13:$AJ13,$AT$15)+COUNTIF($D13:$AJ13,$AT$16)+COUNTIF($D13:$AJ13,$AT$17)+COUNTIF($D13:$AJ13,$AT$18)+COUNTIF($D13:$AJ13,$AT$19)+COUNTIF($D13:$AJ13,$AT$39)</f>
        <v>8</v>
      </c>
      <c r="AM13" s="61">
        <f t="shared" ref="AM13:AM42" si="3">COUNTIF($D13:$AJ13,$AT$18)+COUNTIF($D13:$AJ13,$AT$19)+COUNTIF($D13:$AJ13,$AT$23)+COUNTIF($D13:$AJ13,$AT$24)</f>
        <v>8</v>
      </c>
      <c r="AN13" s="61">
        <f t="shared" ref="AN13:AN42" si="4">COUNTIF($D13:$AJ13,$AT$16)+COUNTIF($D13:$AJ13,$AT$21)+COUNTIF($D13:$AJ13,$AT$25)+COUNTIF($D13:$AJ13,$AT$26)+COUNTIF($D13:$AJ13,$AT$28)</f>
        <v>2</v>
      </c>
      <c r="AO13" s="61">
        <f t="shared" ref="AO13:AO42" si="5">COUNTIF($D13:$AJ13,$AT$13)+(COUNTIF($D13:$AJ13,$AT$14)*2)+COUNTIF($D13:$AJ13,$AT$27)+COUNTIF($D13:$AJ13,$AT$17)+COUNTIF($D13:$AJ13,$AT$19)+COUNTIF($D13:$AJ13,$AT$22)+COUNTIF($D13:$AJ13,$AT$24)+(COUNTIF($D13:$AJ13,$AT$29)*2)+COUNTIF($D13:$AJ13,$AT$28)</f>
        <v>8</v>
      </c>
      <c r="AP13" s="61">
        <f t="shared" ref="AP13:AP42" si="6">COUNTIF($D13:$AJ13,$AT$30)+COUNTIF($D13:$AJ13,$AT$31)</f>
        <v>0</v>
      </c>
      <c r="AQ13" s="61">
        <f t="shared" ref="AQ13:AQ42" si="7">COUNTIF($D13:$AJ13,$AT$32)+COUNTIF($D13:$AJ13,$AT$33)</f>
        <v>0</v>
      </c>
      <c r="AR13" s="62">
        <f t="shared" ref="AR13:AR42" si="8">AL13+AQ13</f>
        <v>8</v>
      </c>
      <c r="AT13" t="s">
        <v>70</v>
      </c>
    </row>
    <row r="14" spans="1:46" ht="20.100000000000001" customHeight="1" x14ac:dyDescent="0.15">
      <c r="A14" s="140"/>
      <c r="B14" s="63">
        <f t="shared" ref="B14:B41" si="9">B13+1</f>
        <v>43680</v>
      </c>
      <c r="C14" s="64">
        <f t="shared" si="0"/>
        <v>43680</v>
      </c>
      <c r="D14" s="93" t="s">
        <v>56</v>
      </c>
      <c r="E14" s="65" t="s">
        <v>62</v>
      </c>
      <c r="F14" s="65"/>
      <c r="G14" s="99" t="s">
        <v>67</v>
      </c>
      <c r="H14" s="65" t="s">
        <v>57</v>
      </c>
      <c r="I14" s="65"/>
      <c r="J14" s="65"/>
      <c r="K14" s="65"/>
      <c r="L14" s="65" t="s">
        <v>57</v>
      </c>
      <c r="M14" s="65" t="s">
        <v>67</v>
      </c>
      <c r="N14" s="65" t="s">
        <v>67</v>
      </c>
      <c r="O14" s="65"/>
      <c r="P14" s="65"/>
      <c r="Q14" s="65" t="s">
        <v>61</v>
      </c>
      <c r="R14" s="65"/>
      <c r="S14" s="65"/>
      <c r="T14" s="65" t="s">
        <v>67</v>
      </c>
      <c r="U14" s="65"/>
      <c r="V14" s="65" t="s">
        <v>65</v>
      </c>
      <c r="W14" s="65"/>
      <c r="X14" s="65" t="s">
        <v>67</v>
      </c>
      <c r="Y14" s="65"/>
      <c r="Z14" s="65" t="s">
        <v>72</v>
      </c>
      <c r="AA14" s="65" t="s">
        <v>56</v>
      </c>
      <c r="AB14" s="65"/>
      <c r="AC14" s="65"/>
      <c r="AD14" s="65"/>
      <c r="AE14" s="65"/>
      <c r="AF14" s="65"/>
      <c r="AG14" s="65"/>
      <c r="AH14" s="65"/>
      <c r="AI14" s="65"/>
      <c r="AJ14" s="94"/>
      <c r="AK14" s="60">
        <f t="shared" si="1"/>
        <v>12</v>
      </c>
      <c r="AL14" s="61">
        <f t="shared" si="2"/>
        <v>8</v>
      </c>
      <c r="AM14" s="61">
        <f t="shared" si="3"/>
        <v>8</v>
      </c>
      <c r="AN14" s="61">
        <f t="shared" si="4"/>
        <v>1</v>
      </c>
      <c r="AO14" s="61">
        <f t="shared" si="5"/>
        <v>2</v>
      </c>
      <c r="AP14" s="61">
        <f t="shared" si="6"/>
        <v>0</v>
      </c>
      <c r="AQ14" s="61">
        <f t="shared" si="7"/>
        <v>0</v>
      </c>
      <c r="AR14" s="62">
        <f t="shared" si="8"/>
        <v>8</v>
      </c>
      <c r="AT14" t="s">
        <v>66</v>
      </c>
    </row>
    <row r="15" spans="1:46" ht="20.100000000000001" customHeight="1" x14ac:dyDescent="0.15">
      <c r="A15" s="140"/>
      <c r="B15" s="63">
        <f t="shared" si="9"/>
        <v>43681</v>
      </c>
      <c r="C15" s="64">
        <f t="shared" si="0"/>
        <v>43681</v>
      </c>
      <c r="D15" s="93"/>
      <c r="E15" s="65"/>
      <c r="F15" s="65"/>
      <c r="G15" s="65" t="s">
        <v>67</v>
      </c>
      <c r="H15" s="65" t="s">
        <v>57</v>
      </c>
      <c r="I15" s="65"/>
      <c r="J15" s="65"/>
      <c r="K15" s="65"/>
      <c r="L15" s="65" t="s">
        <v>60</v>
      </c>
      <c r="M15" s="65" t="s">
        <v>67</v>
      </c>
      <c r="N15" s="65" t="s">
        <v>57</v>
      </c>
      <c r="O15" s="65"/>
      <c r="P15" s="65"/>
      <c r="Q15" s="65"/>
      <c r="R15" s="65"/>
      <c r="S15" s="65"/>
      <c r="T15" s="65" t="s">
        <v>72</v>
      </c>
      <c r="U15" s="65"/>
      <c r="V15" s="65" t="s">
        <v>67</v>
      </c>
      <c r="W15" s="65"/>
      <c r="X15" s="65" t="s">
        <v>67</v>
      </c>
      <c r="Y15" s="65"/>
      <c r="Z15" s="65"/>
      <c r="AA15" s="65"/>
      <c r="AB15" s="100"/>
      <c r="AC15" s="100"/>
      <c r="AD15" s="100"/>
      <c r="AE15" s="65"/>
      <c r="AF15" s="65"/>
      <c r="AG15" s="65"/>
      <c r="AH15" s="65"/>
      <c r="AI15" s="65"/>
      <c r="AJ15" s="94"/>
      <c r="AK15" s="60">
        <f t="shared" si="1"/>
        <v>8</v>
      </c>
      <c r="AL15" s="61">
        <f t="shared" si="2"/>
        <v>6</v>
      </c>
      <c r="AM15" s="61">
        <f t="shared" si="3"/>
        <v>5</v>
      </c>
      <c r="AN15" s="61">
        <f t="shared" si="4"/>
        <v>0</v>
      </c>
      <c r="AO15" s="61">
        <f t="shared" si="5"/>
        <v>0</v>
      </c>
      <c r="AP15" s="61">
        <f t="shared" si="6"/>
        <v>0</v>
      </c>
      <c r="AQ15" s="61">
        <f t="shared" si="7"/>
        <v>0</v>
      </c>
      <c r="AR15" s="62">
        <f t="shared" si="8"/>
        <v>6</v>
      </c>
      <c r="AT15" t="s">
        <v>73</v>
      </c>
    </row>
    <row r="16" spans="1:46" ht="20.100000000000001" customHeight="1" x14ac:dyDescent="0.15">
      <c r="A16" s="140"/>
      <c r="B16" s="63">
        <f>B15+1</f>
        <v>43682</v>
      </c>
      <c r="C16" s="64">
        <f t="shared" si="0"/>
        <v>43682</v>
      </c>
      <c r="D16" s="93"/>
      <c r="E16" s="65"/>
      <c r="F16" s="65"/>
      <c r="G16" s="65" t="s">
        <v>67</v>
      </c>
      <c r="H16" s="65" t="s">
        <v>60</v>
      </c>
      <c r="I16" s="65"/>
      <c r="J16" s="65" t="s">
        <v>66</v>
      </c>
      <c r="K16" s="65"/>
      <c r="L16" s="65"/>
      <c r="M16" s="65" t="s">
        <v>67</v>
      </c>
      <c r="N16" s="65" t="s">
        <v>67</v>
      </c>
      <c r="O16" s="65"/>
      <c r="P16" s="65" t="s">
        <v>57</v>
      </c>
      <c r="Q16" s="65" t="s">
        <v>63</v>
      </c>
      <c r="R16" s="65" t="s">
        <v>65</v>
      </c>
      <c r="S16" s="65" t="s">
        <v>58</v>
      </c>
      <c r="T16" s="65"/>
      <c r="U16" s="65" t="s">
        <v>63</v>
      </c>
      <c r="V16" s="65" t="s">
        <v>61</v>
      </c>
      <c r="W16" s="65" t="s">
        <v>63</v>
      </c>
      <c r="X16" s="65" t="s">
        <v>67</v>
      </c>
      <c r="Y16" s="65" t="s">
        <v>64</v>
      </c>
      <c r="Z16" s="65" t="s">
        <v>67</v>
      </c>
      <c r="AA16" s="65"/>
      <c r="AB16" s="65"/>
      <c r="AC16" s="65"/>
      <c r="AD16" s="65"/>
      <c r="AE16" s="65"/>
      <c r="AF16" s="65"/>
      <c r="AG16" s="65"/>
      <c r="AH16" s="65"/>
      <c r="AI16" s="65"/>
      <c r="AJ16" s="94" t="s">
        <v>68</v>
      </c>
      <c r="AK16" s="60">
        <f t="shared" si="1"/>
        <v>12</v>
      </c>
      <c r="AL16" s="61">
        <f t="shared" si="2"/>
        <v>8</v>
      </c>
      <c r="AM16" s="61">
        <f t="shared" si="3"/>
        <v>7</v>
      </c>
      <c r="AN16" s="61">
        <f t="shared" si="4"/>
        <v>3</v>
      </c>
      <c r="AO16" s="61">
        <f t="shared" si="5"/>
        <v>5</v>
      </c>
      <c r="AP16" s="61">
        <f t="shared" si="6"/>
        <v>0</v>
      </c>
      <c r="AQ16" s="61">
        <f t="shared" si="7"/>
        <v>0</v>
      </c>
      <c r="AR16" s="62">
        <f t="shared" si="8"/>
        <v>8</v>
      </c>
      <c r="AT16" t="s">
        <v>74</v>
      </c>
    </row>
    <row r="17" spans="1:46" ht="20.100000000000001" customHeight="1" x14ac:dyDescent="0.15">
      <c r="A17" s="140"/>
      <c r="B17" s="63">
        <f t="shared" si="9"/>
        <v>43683</v>
      </c>
      <c r="C17" s="64">
        <f t="shared" si="0"/>
        <v>43683</v>
      </c>
      <c r="D17" s="93" t="s">
        <v>56</v>
      </c>
      <c r="E17" s="65" t="s">
        <v>57</v>
      </c>
      <c r="F17" s="65"/>
      <c r="G17" s="65" t="s">
        <v>67</v>
      </c>
      <c r="H17" s="65" t="s">
        <v>64</v>
      </c>
      <c r="I17" s="65" t="s">
        <v>62</v>
      </c>
      <c r="J17" s="65" t="s">
        <v>62</v>
      </c>
      <c r="K17" s="65" t="s">
        <v>58</v>
      </c>
      <c r="L17" s="65" t="s">
        <v>64</v>
      </c>
      <c r="M17" s="65" t="s">
        <v>57</v>
      </c>
      <c r="N17" s="65" t="s">
        <v>67</v>
      </c>
      <c r="O17" s="65"/>
      <c r="P17" s="65" t="s">
        <v>60</v>
      </c>
      <c r="Q17" s="65" t="s">
        <v>65</v>
      </c>
      <c r="R17" s="65" t="s">
        <v>67</v>
      </c>
      <c r="S17" s="65" t="s">
        <v>59</v>
      </c>
      <c r="T17" s="65"/>
      <c r="U17" s="65"/>
      <c r="V17" s="65" t="s">
        <v>64</v>
      </c>
      <c r="W17" s="65"/>
      <c r="X17" s="65" t="s">
        <v>72</v>
      </c>
      <c r="Y17" s="65" t="s">
        <v>65</v>
      </c>
      <c r="Z17" s="65" t="s">
        <v>72</v>
      </c>
      <c r="AA17" s="65" t="s">
        <v>56</v>
      </c>
      <c r="AB17" s="65"/>
      <c r="AC17" s="65"/>
      <c r="AD17" s="65"/>
      <c r="AE17" s="65"/>
      <c r="AF17" s="65"/>
      <c r="AG17" s="65"/>
      <c r="AH17" s="65"/>
      <c r="AI17" s="65"/>
      <c r="AJ17" s="94"/>
      <c r="AK17" s="60">
        <f t="shared" si="1"/>
        <v>14</v>
      </c>
      <c r="AL17" s="61">
        <f t="shared" si="2"/>
        <v>8</v>
      </c>
      <c r="AM17" s="61">
        <f t="shared" si="3"/>
        <v>7</v>
      </c>
      <c r="AN17" s="61">
        <f t="shared" si="4"/>
        <v>2</v>
      </c>
      <c r="AO17" s="61">
        <f t="shared" si="5"/>
        <v>4</v>
      </c>
      <c r="AP17" s="61">
        <f t="shared" si="6"/>
        <v>0</v>
      </c>
      <c r="AQ17" s="61">
        <f t="shared" si="7"/>
        <v>0</v>
      </c>
      <c r="AR17" s="62">
        <f t="shared" si="8"/>
        <v>8</v>
      </c>
      <c r="AT17" t="s">
        <v>58</v>
      </c>
    </row>
    <row r="18" spans="1:46" ht="20.100000000000001" customHeight="1" x14ac:dyDescent="0.15">
      <c r="A18" s="140"/>
      <c r="B18" s="66">
        <f t="shared" si="9"/>
        <v>43684</v>
      </c>
      <c r="C18" s="67">
        <f t="shared" si="0"/>
        <v>43684</v>
      </c>
      <c r="D18" s="93" t="s">
        <v>64</v>
      </c>
      <c r="E18" s="65" t="s">
        <v>57</v>
      </c>
      <c r="F18" s="65"/>
      <c r="G18" s="65" t="s">
        <v>72</v>
      </c>
      <c r="H18" s="65"/>
      <c r="I18" s="65" t="s">
        <v>58</v>
      </c>
      <c r="J18" s="65" t="s">
        <v>58</v>
      </c>
      <c r="K18" s="65" t="s">
        <v>57</v>
      </c>
      <c r="L18" s="65" t="s">
        <v>62</v>
      </c>
      <c r="M18" s="65" t="s">
        <v>72</v>
      </c>
      <c r="N18" s="65" t="s">
        <v>67</v>
      </c>
      <c r="O18" s="65"/>
      <c r="P18" s="65"/>
      <c r="Q18" s="65" t="s">
        <v>61</v>
      </c>
      <c r="R18" s="65" t="s">
        <v>61</v>
      </c>
      <c r="S18" s="65" t="s">
        <v>64</v>
      </c>
      <c r="T18" s="65" t="s">
        <v>63</v>
      </c>
      <c r="U18" s="65" t="s">
        <v>65</v>
      </c>
      <c r="V18" s="65" t="s">
        <v>65</v>
      </c>
      <c r="W18" s="65" t="s">
        <v>67</v>
      </c>
      <c r="X18" s="65" t="s">
        <v>63</v>
      </c>
      <c r="Y18" s="65" t="s">
        <v>61</v>
      </c>
      <c r="Z18" s="65"/>
      <c r="AA18" s="65"/>
      <c r="AB18" s="100"/>
      <c r="AC18" s="100"/>
      <c r="AD18" s="100"/>
      <c r="AE18" s="65"/>
      <c r="AF18" s="65"/>
      <c r="AG18" s="65"/>
      <c r="AH18" s="65"/>
      <c r="AI18" s="65" t="s">
        <v>68</v>
      </c>
      <c r="AJ18" s="94"/>
      <c r="AK18" s="60">
        <f t="shared" si="1"/>
        <v>14</v>
      </c>
      <c r="AL18" s="61">
        <f t="shared" si="2"/>
        <v>8</v>
      </c>
      <c r="AM18" s="61">
        <f t="shared" si="3"/>
        <v>9</v>
      </c>
      <c r="AN18" s="61">
        <f t="shared" si="4"/>
        <v>3</v>
      </c>
      <c r="AO18" s="61">
        <f t="shared" si="5"/>
        <v>7</v>
      </c>
      <c r="AP18" s="61">
        <f t="shared" si="6"/>
        <v>0</v>
      </c>
      <c r="AQ18" s="61">
        <f t="shared" si="7"/>
        <v>0</v>
      </c>
      <c r="AR18" s="62">
        <f t="shared" si="8"/>
        <v>8</v>
      </c>
      <c r="AT18" t="s">
        <v>67</v>
      </c>
    </row>
    <row r="19" spans="1:46" ht="20.100000000000001" customHeight="1" x14ac:dyDescent="0.15">
      <c r="A19" s="140"/>
      <c r="B19" s="66">
        <f t="shared" si="9"/>
        <v>43685</v>
      </c>
      <c r="C19" s="67">
        <f t="shared" si="0"/>
        <v>43685</v>
      </c>
      <c r="D19" s="93" t="s">
        <v>56</v>
      </c>
      <c r="E19" s="65" t="s">
        <v>60</v>
      </c>
      <c r="F19" s="65"/>
      <c r="G19" s="65"/>
      <c r="H19" s="65" t="s">
        <v>62</v>
      </c>
      <c r="I19" s="65" t="s">
        <v>57</v>
      </c>
      <c r="J19" s="65" t="s">
        <v>57</v>
      </c>
      <c r="K19" s="65" t="s">
        <v>59</v>
      </c>
      <c r="L19" s="65"/>
      <c r="M19" s="65"/>
      <c r="N19" s="65" t="s">
        <v>67</v>
      </c>
      <c r="O19" s="65"/>
      <c r="P19" s="65"/>
      <c r="Q19" s="65" t="s">
        <v>63</v>
      </c>
      <c r="R19" s="65"/>
      <c r="S19" s="65"/>
      <c r="T19" s="65"/>
      <c r="U19" s="65" t="s">
        <v>67</v>
      </c>
      <c r="V19" s="65" t="s">
        <v>67</v>
      </c>
      <c r="W19" s="65" t="s">
        <v>72</v>
      </c>
      <c r="X19" s="65"/>
      <c r="Y19" s="65"/>
      <c r="Z19" s="65"/>
      <c r="AA19" s="65" t="s">
        <v>62</v>
      </c>
      <c r="AB19" s="65"/>
      <c r="AC19" s="65"/>
      <c r="AD19" s="65"/>
      <c r="AE19" s="65"/>
      <c r="AF19" s="65"/>
      <c r="AG19" s="65" t="s">
        <v>68</v>
      </c>
      <c r="AH19" s="65" t="s">
        <v>64</v>
      </c>
      <c r="AI19" s="65"/>
      <c r="AJ19" s="94"/>
      <c r="AK19" s="60">
        <f t="shared" si="1"/>
        <v>10</v>
      </c>
      <c r="AL19" s="61">
        <f t="shared" si="2"/>
        <v>5</v>
      </c>
      <c r="AM19" s="61">
        <f t="shared" si="3"/>
        <v>4</v>
      </c>
      <c r="AN19" s="61">
        <f t="shared" si="4"/>
        <v>3</v>
      </c>
      <c r="AO19" s="61">
        <f t="shared" si="5"/>
        <v>1</v>
      </c>
      <c r="AP19" s="61">
        <f t="shared" si="6"/>
        <v>0</v>
      </c>
      <c r="AQ19" s="61">
        <f t="shared" si="7"/>
        <v>0</v>
      </c>
      <c r="AR19" s="62">
        <f t="shared" si="8"/>
        <v>5</v>
      </c>
      <c r="AT19" t="s">
        <v>65</v>
      </c>
    </row>
    <row r="20" spans="1:46" ht="20.100000000000001" customHeight="1" x14ac:dyDescent="0.15">
      <c r="A20" s="140"/>
      <c r="B20" s="66">
        <f t="shared" si="9"/>
        <v>43686</v>
      </c>
      <c r="C20" s="67">
        <f t="shared" si="0"/>
        <v>43686</v>
      </c>
      <c r="D20" s="93"/>
      <c r="E20" s="65"/>
      <c r="F20" s="65"/>
      <c r="G20" s="65" t="s">
        <v>65</v>
      </c>
      <c r="H20" s="65"/>
      <c r="I20" s="65" t="s">
        <v>59</v>
      </c>
      <c r="J20" s="65" t="s">
        <v>59</v>
      </c>
      <c r="K20" s="65" t="s">
        <v>64</v>
      </c>
      <c r="L20" s="65" t="s">
        <v>57</v>
      </c>
      <c r="M20" s="65" t="s">
        <v>63</v>
      </c>
      <c r="N20" s="65" t="s">
        <v>67</v>
      </c>
      <c r="O20" s="65"/>
      <c r="P20" s="65" t="s">
        <v>56</v>
      </c>
      <c r="Q20" s="65" t="s">
        <v>65</v>
      </c>
      <c r="R20" s="65" t="s">
        <v>85</v>
      </c>
      <c r="S20" s="65" t="s">
        <v>62</v>
      </c>
      <c r="T20" s="65"/>
      <c r="U20" s="65" t="s">
        <v>61</v>
      </c>
      <c r="V20" s="65" t="s">
        <v>61</v>
      </c>
      <c r="W20" s="65"/>
      <c r="X20" s="65" t="s">
        <v>67</v>
      </c>
      <c r="Y20" s="65" t="s">
        <v>63</v>
      </c>
      <c r="Z20" s="65" t="s">
        <v>67</v>
      </c>
      <c r="AA20" s="65"/>
      <c r="AB20" s="65"/>
      <c r="AC20" s="65"/>
      <c r="AD20" s="65"/>
      <c r="AE20" s="65"/>
      <c r="AF20" s="65"/>
      <c r="AG20" s="65"/>
      <c r="AH20" s="65"/>
      <c r="AI20" s="65" t="s">
        <v>68</v>
      </c>
      <c r="AJ20" s="94"/>
      <c r="AK20" s="60">
        <f t="shared" si="1"/>
        <v>12</v>
      </c>
      <c r="AL20" s="61">
        <f t="shared" si="2"/>
        <v>6</v>
      </c>
      <c r="AM20" s="61">
        <f t="shared" si="3"/>
        <v>7</v>
      </c>
      <c r="AN20" s="61">
        <f t="shared" si="4"/>
        <v>3</v>
      </c>
      <c r="AO20" s="61">
        <f t="shared" si="5"/>
        <v>6</v>
      </c>
      <c r="AP20" s="61">
        <f t="shared" si="6"/>
        <v>1</v>
      </c>
      <c r="AQ20" s="61">
        <f t="shared" si="7"/>
        <v>0</v>
      </c>
      <c r="AR20" s="62">
        <f t="shared" si="8"/>
        <v>6</v>
      </c>
      <c r="AT20" t="s">
        <v>76</v>
      </c>
    </row>
    <row r="21" spans="1:46" ht="20.100000000000001" customHeight="1" x14ac:dyDescent="0.15">
      <c r="A21" s="140"/>
      <c r="B21" s="66">
        <f t="shared" si="9"/>
        <v>43687</v>
      </c>
      <c r="C21" s="67">
        <f t="shared" si="0"/>
        <v>43687</v>
      </c>
      <c r="D21" s="93" t="s">
        <v>56</v>
      </c>
      <c r="E21" s="65" t="s">
        <v>62</v>
      </c>
      <c r="F21" s="65"/>
      <c r="G21" s="65" t="s">
        <v>67</v>
      </c>
      <c r="H21" s="65" t="s">
        <v>57</v>
      </c>
      <c r="I21" s="65"/>
      <c r="J21" s="65"/>
      <c r="K21" s="65"/>
      <c r="L21" s="65" t="s">
        <v>57</v>
      </c>
      <c r="M21" s="65"/>
      <c r="N21" s="65" t="s">
        <v>67</v>
      </c>
      <c r="O21" s="65"/>
      <c r="P21" s="65"/>
      <c r="Q21" s="65" t="s">
        <v>61</v>
      </c>
      <c r="R21" s="65"/>
      <c r="S21" s="65" t="s">
        <v>58</v>
      </c>
      <c r="T21" s="65" t="s">
        <v>67</v>
      </c>
      <c r="U21" s="65"/>
      <c r="V21" s="65"/>
      <c r="W21" s="65" t="s">
        <v>56</v>
      </c>
      <c r="X21" s="65" t="s">
        <v>67</v>
      </c>
      <c r="Y21" s="65" t="s">
        <v>65</v>
      </c>
      <c r="Z21" s="65" t="s">
        <v>72</v>
      </c>
      <c r="AA21" s="65" t="s">
        <v>56</v>
      </c>
      <c r="AB21" s="65"/>
      <c r="AC21" s="65"/>
      <c r="AD21" s="65" t="s">
        <v>75</v>
      </c>
      <c r="AE21" s="65"/>
      <c r="AF21" s="65"/>
      <c r="AG21" s="65"/>
      <c r="AH21" s="65"/>
      <c r="AI21" s="65" t="s">
        <v>68</v>
      </c>
      <c r="AJ21" s="94"/>
      <c r="AK21" s="60">
        <f t="shared" si="1"/>
        <v>14</v>
      </c>
      <c r="AL21" s="61">
        <f t="shared" si="2"/>
        <v>8</v>
      </c>
      <c r="AM21" s="61">
        <f t="shared" si="3"/>
        <v>7</v>
      </c>
      <c r="AN21" s="61">
        <f t="shared" si="4"/>
        <v>1</v>
      </c>
      <c r="AO21" s="61">
        <f t="shared" si="5"/>
        <v>3</v>
      </c>
      <c r="AP21" s="61">
        <f t="shared" si="6"/>
        <v>0</v>
      </c>
      <c r="AQ21" s="61">
        <f t="shared" si="7"/>
        <v>1</v>
      </c>
      <c r="AR21" s="62">
        <f t="shared" si="8"/>
        <v>9</v>
      </c>
      <c r="AT21" t="s">
        <v>78</v>
      </c>
    </row>
    <row r="22" spans="1:46" ht="20.100000000000001" customHeight="1" x14ac:dyDescent="0.15">
      <c r="A22" s="140"/>
      <c r="B22" s="66">
        <f>B21+1</f>
        <v>43688</v>
      </c>
      <c r="C22" s="67">
        <f t="shared" si="0"/>
        <v>43688</v>
      </c>
      <c r="D22" s="93"/>
      <c r="E22" s="65"/>
      <c r="F22" s="65"/>
      <c r="G22" s="65" t="s">
        <v>67</v>
      </c>
      <c r="H22" s="65" t="s">
        <v>57</v>
      </c>
      <c r="I22" s="65"/>
      <c r="J22" s="65"/>
      <c r="K22" s="65"/>
      <c r="L22" s="65" t="s">
        <v>57</v>
      </c>
      <c r="M22" s="65"/>
      <c r="N22" s="65" t="s">
        <v>67</v>
      </c>
      <c r="O22" s="65"/>
      <c r="P22" s="65"/>
      <c r="Q22" s="65"/>
      <c r="R22" s="65"/>
      <c r="S22" s="65" t="s">
        <v>57</v>
      </c>
      <c r="T22" s="65" t="s">
        <v>67</v>
      </c>
      <c r="U22" s="65"/>
      <c r="V22" s="65"/>
      <c r="W22" s="65"/>
      <c r="X22" s="65" t="s">
        <v>67</v>
      </c>
      <c r="Y22" s="65" t="s">
        <v>67</v>
      </c>
      <c r="Z22" s="65"/>
      <c r="AA22" s="65"/>
      <c r="AB22" s="65"/>
      <c r="AC22" s="65"/>
      <c r="AD22" s="65" t="s">
        <v>75</v>
      </c>
      <c r="AE22" s="65"/>
      <c r="AF22" s="65"/>
      <c r="AG22" s="65"/>
      <c r="AH22" s="65"/>
      <c r="AI22" s="65"/>
      <c r="AJ22" s="94"/>
      <c r="AK22" s="60">
        <f t="shared" si="1"/>
        <v>8</v>
      </c>
      <c r="AL22" s="61">
        <f t="shared" si="2"/>
        <v>8</v>
      </c>
      <c r="AM22" s="61">
        <f t="shared" si="3"/>
        <v>5</v>
      </c>
      <c r="AN22" s="61">
        <f t="shared" si="4"/>
        <v>0</v>
      </c>
      <c r="AO22" s="61">
        <f t="shared" si="5"/>
        <v>0</v>
      </c>
      <c r="AP22" s="61">
        <f t="shared" si="6"/>
        <v>0</v>
      </c>
      <c r="AQ22" s="61">
        <f t="shared" si="7"/>
        <v>1</v>
      </c>
      <c r="AR22" s="62">
        <f t="shared" si="8"/>
        <v>9</v>
      </c>
      <c r="AT22" t="s">
        <v>59</v>
      </c>
    </row>
    <row r="23" spans="1:46" ht="20.100000000000001" customHeight="1" x14ac:dyDescent="0.15">
      <c r="A23" s="140"/>
      <c r="B23" s="68">
        <f t="shared" si="9"/>
        <v>43689</v>
      </c>
      <c r="C23" s="69">
        <f t="shared" si="0"/>
        <v>43689</v>
      </c>
      <c r="D23" s="93"/>
      <c r="E23" s="65" t="s">
        <v>62</v>
      </c>
      <c r="F23" s="65"/>
      <c r="G23" s="65" t="s">
        <v>67</v>
      </c>
      <c r="H23" s="65" t="s">
        <v>57</v>
      </c>
      <c r="I23" s="65"/>
      <c r="J23" s="65"/>
      <c r="K23" s="65"/>
      <c r="L23" s="65" t="s">
        <v>57</v>
      </c>
      <c r="M23" s="65"/>
      <c r="N23" s="65" t="s">
        <v>67</v>
      </c>
      <c r="O23" s="65"/>
      <c r="P23" s="65" t="s">
        <v>56</v>
      </c>
      <c r="Q23" s="65" t="s">
        <v>63</v>
      </c>
      <c r="R23" s="65" t="s">
        <v>65</v>
      </c>
      <c r="S23" s="65" t="s">
        <v>59</v>
      </c>
      <c r="T23" s="65" t="s">
        <v>67</v>
      </c>
      <c r="U23" s="65" t="s">
        <v>63</v>
      </c>
      <c r="V23" s="65"/>
      <c r="W23" s="65"/>
      <c r="X23" s="65" t="s">
        <v>61</v>
      </c>
      <c r="Y23" s="65" t="s">
        <v>61</v>
      </c>
      <c r="Z23" s="65"/>
      <c r="AA23" s="65" t="s">
        <v>62</v>
      </c>
      <c r="AB23" s="65"/>
      <c r="AC23" s="65"/>
      <c r="AD23" s="65" t="s">
        <v>75</v>
      </c>
      <c r="AE23" s="65"/>
      <c r="AF23" s="65"/>
      <c r="AG23" s="65"/>
      <c r="AH23" s="65"/>
      <c r="AI23" s="65"/>
      <c r="AJ23" s="94"/>
      <c r="AK23" s="60">
        <f t="shared" si="1"/>
        <v>10</v>
      </c>
      <c r="AL23" s="61">
        <f t="shared" si="2"/>
        <v>6</v>
      </c>
      <c r="AM23" s="61">
        <f t="shared" si="3"/>
        <v>6</v>
      </c>
      <c r="AN23" s="61">
        <f t="shared" si="4"/>
        <v>4</v>
      </c>
      <c r="AO23" s="61">
        <f t="shared" si="5"/>
        <v>4</v>
      </c>
      <c r="AP23" s="61">
        <f t="shared" si="6"/>
        <v>0</v>
      </c>
      <c r="AQ23" s="61">
        <f t="shared" si="7"/>
        <v>1</v>
      </c>
      <c r="AR23" s="62">
        <f t="shared" si="8"/>
        <v>7</v>
      </c>
      <c r="AT23" t="s">
        <v>72</v>
      </c>
    </row>
    <row r="24" spans="1:46" ht="20.100000000000001" customHeight="1" x14ac:dyDescent="0.15">
      <c r="A24" s="140"/>
      <c r="B24" s="66">
        <f t="shared" si="9"/>
        <v>43690</v>
      </c>
      <c r="C24" s="67">
        <f t="shared" si="0"/>
        <v>43690</v>
      </c>
      <c r="D24" s="93" t="s">
        <v>56</v>
      </c>
      <c r="E24" s="65" t="s">
        <v>57</v>
      </c>
      <c r="F24" s="65"/>
      <c r="G24" s="65" t="s">
        <v>61</v>
      </c>
      <c r="H24" s="65" t="s">
        <v>60</v>
      </c>
      <c r="I24" s="65"/>
      <c r="J24" s="65" t="s">
        <v>58</v>
      </c>
      <c r="K24" s="65" t="s">
        <v>58</v>
      </c>
      <c r="L24" s="65" t="s">
        <v>60</v>
      </c>
      <c r="M24" s="65" t="s">
        <v>63</v>
      </c>
      <c r="N24" s="65" t="s">
        <v>67</v>
      </c>
      <c r="O24" s="65"/>
      <c r="P24" s="65"/>
      <c r="Q24" s="65"/>
      <c r="R24" s="65" t="s">
        <v>67</v>
      </c>
      <c r="S24" s="65" t="s">
        <v>62</v>
      </c>
      <c r="T24" s="65" t="s">
        <v>72</v>
      </c>
      <c r="U24" s="65"/>
      <c r="V24" s="65"/>
      <c r="W24" s="65"/>
      <c r="X24" s="65"/>
      <c r="Y24" s="65"/>
      <c r="Z24" s="65" t="s">
        <v>56</v>
      </c>
      <c r="AA24" s="65" t="s">
        <v>56</v>
      </c>
      <c r="AB24" s="65"/>
      <c r="AC24" s="65"/>
      <c r="AD24" s="100" t="s">
        <v>90</v>
      </c>
      <c r="AE24" s="65"/>
      <c r="AF24" s="65"/>
      <c r="AG24" s="65"/>
      <c r="AH24" s="65"/>
      <c r="AI24" s="65"/>
      <c r="AJ24" s="94"/>
      <c r="AK24" s="60">
        <f t="shared" si="1"/>
        <v>12</v>
      </c>
      <c r="AL24" s="61">
        <f t="shared" si="2"/>
        <v>5</v>
      </c>
      <c r="AM24" s="61">
        <f t="shared" si="3"/>
        <v>4</v>
      </c>
      <c r="AN24" s="61">
        <f t="shared" si="4"/>
        <v>2</v>
      </c>
      <c r="AO24" s="61">
        <f t="shared" si="5"/>
        <v>3</v>
      </c>
      <c r="AP24" s="61">
        <f t="shared" si="6"/>
        <v>0</v>
      </c>
      <c r="AQ24" s="61">
        <f t="shared" si="7"/>
        <v>0</v>
      </c>
      <c r="AR24" s="62">
        <f t="shared" si="8"/>
        <v>5</v>
      </c>
      <c r="AT24" t="s">
        <v>61</v>
      </c>
    </row>
    <row r="25" spans="1:46" ht="20.100000000000001" customHeight="1" x14ac:dyDescent="0.15">
      <c r="A25" s="140"/>
      <c r="B25" s="66">
        <f t="shared" si="9"/>
        <v>43691</v>
      </c>
      <c r="C25" s="67">
        <f t="shared" si="0"/>
        <v>43691</v>
      </c>
      <c r="D25" s="93"/>
      <c r="E25" s="65" t="s">
        <v>57</v>
      </c>
      <c r="F25" s="65"/>
      <c r="G25" s="65"/>
      <c r="H25" s="65"/>
      <c r="I25" s="65" t="s">
        <v>58</v>
      </c>
      <c r="J25" s="65" t="s">
        <v>57</v>
      </c>
      <c r="K25" s="65" t="s">
        <v>57</v>
      </c>
      <c r="L25" s="65"/>
      <c r="M25" s="65"/>
      <c r="N25" s="65" t="s">
        <v>61</v>
      </c>
      <c r="O25" s="65"/>
      <c r="P25" s="65"/>
      <c r="Q25" s="65" t="s">
        <v>61</v>
      </c>
      <c r="R25" s="65" t="s">
        <v>61</v>
      </c>
      <c r="S25" s="65" t="s">
        <v>58</v>
      </c>
      <c r="T25" s="65" t="s">
        <v>63</v>
      </c>
      <c r="U25" s="65" t="s">
        <v>65</v>
      </c>
      <c r="V25" s="65"/>
      <c r="W25" s="65"/>
      <c r="X25" s="65"/>
      <c r="Y25" s="65" t="s">
        <v>63</v>
      </c>
      <c r="Z25" s="65" t="s">
        <v>63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94"/>
      <c r="AK25" s="60">
        <f t="shared" si="1"/>
        <v>9</v>
      </c>
      <c r="AL25" s="61">
        <f t="shared" si="2"/>
        <v>6</v>
      </c>
      <c r="AM25" s="61">
        <f t="shared" si="3"/>
        <v>4</v>
      </c>
      <c r="AN25" s="61">
        <f t="shared" si="4"/>
        <v>3</v>
      </c>
      <c r="AO25" s="61">
        <f t="shared" si="5"/>
        <v>6</v>
      </c>
      <c r="AP25" s="61">
        <f t="shared" si="6"/>
        <v>0</v>
      </c>
      <c r="AQ25" s="61">
        <f t="shared" si="7"/>
        <v>0</v>
      </c>
      <c r="AR25" s="62">
        <f t="shared" si="8"/>
        <v>6</v>
      </c>
      <c r="AT25" t="s">
        <v>80</v>
      </c>
    </row>
    <row r="26" spans="1:46" ht="20.100000000000001" customHeight="1" x14ac:dyDescent="0.15">
      <c r="A26" s="140"/>
      <c r="B26" s="66">
        <f t="shared" si="9"/>
        <v>43692</v>
      </c>
      <c r="C26" s="67">
        <f t="shared" si="0"/>
        <v>43692</v>
      </c>
      <c r="D26" s="93" t="s">
        <v>57</v>
      </c>
      <c r="E26" s="65" t="s">
        <v>57</v>
      </c>
      <c r="F26" s="65"/>
      <c r="G26" s="65" t="s">
        <v>63</v>
      </c>
      <c r="H26" s="65"/>
      <c r="I26" s="65" t="s">
        <v>57</v>
      </c>
      <c r="J26" s="65" t="s">
        <v>59</v>
      </c>
      <c r="K26" s="65" t="s">
        <v>59</v>
      </c>
      <c r="L26" s="65"/>
      <c r="M26" s="65"/>
      <c r="N26" s="65" t="s">
        <v>62</v>
      </c>
      <c r="O26" s="65"/>
      <c r="P26" s="65" t="s">
        <v>62</v>
      </c>
      <c r="Q26" s="65" t="s">
        <v>62</v>
      </c>
      <c r="R26" s="65"/>
      <c r="S26" s="65" t="s">
        <v>59</v>
      </c>
      <c r="T26" s="65"/>
      <c r="U26" s="65" t="s">
        <v>67</v>
      </c>
      <c r="V26" s="65"/>
      <c r="W26" s="65"/>
      <c r="X26" s="65"/>
      <c r="Y26" s="65" t="s">
        <v>65</v>
      </c>
      <c r="Z26" s="65"/>
      <c r="AA26" s="65" t="s">
        <v>56</v>
      </c>
      <c r="AB26" s="65"/>
      <c r="AC26" s="65"/>
      <c r="AD26" s="65"/>
      <c r="AE26" s="65"/>
      <c r="AF26" s="65"/>
      <c r="AG26" s="65"/>
      <c r="AH26" s="65" t="s">
        <v>79</v>
      </c>
      <c r="AI26" s="65"/>
      <c r="AJ26" s="94"/>
      <c r="AK26" s="60">
        <f t="shared" si="1"/>
        <v>10</v>
      </c>
      <c r="AL26" s="61">
        <f t="shared" si="2"/>
        <v>5</v>
      </c>
      <c r="AM26" s="61">
        <f t="shared" si="3"/>
        <v>2</v>
      </c>
      <c r="AN26" s="61">
        <f t="shared" si="4"/>
        <v>4</v>
      </c>
      <c r="AO26" s="61">
        <f t="shared" si="5"/>
        <v>4</v>
      </c>
      <c r="AP26" s="61">
        <f t="shared" si="6"/>
        <v>0</v>
      </c>
      <c r="AQ26" s="61">
        <f t="shared" si="7"/>
        <v>0</v>
      </c>
      <c r="AR26" s="62">
        <f t="shared" si="8"/>
        <v>5</v>
      </c>
      <c r="AT26" t="s">
        <v>63</v>
      </c>
    </row>
    <row r="27" spans="1:46" ht="20.100000000000001" customHeight="1" x14ac:dyDescent="0.15">
      <c r="A27" s="140"/>
      <c r="B27" s="63">
        <f t="shared" si="9"/>
        <v>43693</v>
      </c>
      <c r="C27" s="64">
        <f t="shared" si="0"/>
        <v>43693</v>
      </c>
      <c r="D27" s="93" t="s">
        <v>57</v>
      </c>
      <c r="E27" s="65" t="s">
        <v>60</v>
      </c>
      <c r="F27" s="65"/>
      <c r="G27" s="65" t="s">
        <v>58</v>
      </c>
      <c r="H27" s="65"/>
      <c r="I27" s="65" t="s">
        <v>59</v>
      </c>
      <c r="J27" s="65"/>
      <c r="K27" s="65" t="s">
        <v>62</v>
      </c>
      <c r="L27" s="65"/>
      <c r="M27" s="65" t="s">
        <v>67</v>
      </c>
      <c r="N27" s="65" t="s">
        <v>58</v>
      </c>
      <c r="O27" s="65"/>
      <c r="P27" s="65" t="s">
        <v>56</v>
      </c>
      <c r="Q27" s="65" t="s">
        <v>58</v>
      </c>
      <c r="R27" s="65" t="s">
        <v>85</v>
      </c>
      <c r="S27" s="65"/>
      <c r="T27" s="65"/>
      <c r="U27" s="65" t="s">
        <v>61</v>
      </c>
      <c r="V27" s="65"/>
      <c r="W27" s="65"/>
      <c r="X27" s="65" t="s">
        <v>67</v>
      </c>
      <c r="Y27" s="65" t="s">
        <v>61</v>
      </c>
      <c r="Z27" s="65" t="s">
        <v>67</v>
      </c>
      <c r="AA27" s="65"/>
      <c r="AB27" s="65"/>
      <c r="AC27" s="65"/>
      <c r="AD27" s="65"/>
      <c r="AE27" s="65"/>
      <c r="AF27" s="65"/>
      <c r="AG27" s="65"/>
      <c r="AH27" s="65"/>
      <c r="AI27" s="65" t="s">
        <v>68</v>
      </c>
      <c r="AJ27" s="94"/>
      <c r="AK27" s="60">
        <f t="shared" si="1"/>
        <v>13</v>
      </c>
      <c r="AL27" s="61">
        <f t="shared" si="2"/>
        <v>7</v>
      </c>
      <c r="AM27" s="61">
        <f t="shared" si="3"/>
        <v>5</v>
      </c>
      <c r="AN27" s="61">
        <f t="shared" si="4"/>
        <v>1</v>
      </c>
      <c r="AO27" s="61">
        <f t="shared" si="5"/>
        <v>6</v>
      </c>
      <c r="AP27" s="61">
        <f t="shared" si="6"/>
        <v>1</v>
      </c>
      <c r="AQ27" s="61">
        <f t="shared" si="7"/>
        <v>0</v>
      </c>
      <c r="AR27" s="62">
        <f t="shared" si="8"/>
        <v>7</v>
      </c>
      <c r="AT27" t="s">
        <v>81</v>
      </c>
    </row>
    <row r="28" spans="1:46" ht="20.100000000000001" customHeight="1" x14ac:dyDescent="0.15">
      <c r="A28" s="140"/>
      <c r="B28" s="66">
        <f t="shared" si="9"/>
        <v>43694</v>
      </c>
      <c r="C28" s="67">
        <f t="shared" si="0"/>
        <v>43694</v>
      </c>
      <c r="D28" s="93" t="s">
        <v>57</v>
      </c>
      <c r="E28" s="65" t="s">
        <v>62</v>
      </c>
      <c r="F28" s="65"/>
      <c r="G28" s="65" t="s">
        <v>57</v>
      </c>
      <c r="H28" s="65" t="s">
        <v>57</v>
      </c>
      <c r="I28" s="65"/>
      <c r="J28" s="65" t="s">
        <v>58</v>
      </c>
      <c r="K28" s="65"/>
      <c r="L28" s="65" t="s">
        <v>56</v>
      </c>
      <c r="M28" s="65" t="s">
        <v>67</v>
      </c>
      <c r="N28" s="65" t="s">
        <v>57</v>
      </c>
      <c r="O28" s="65"/>
      <c r="P28" s="65"/>
      <c r="Q28" s="65" t="s">
        <v>59</v>
      </c>
      <c r="R28" s="65"/>
      <c r="S28" s="65"/>
      <c r="T28" s="65" t="s">
        <v>63</v>
      </c>
      <c r="U28" s="65"/>
      <c r="V28" s="65"/>
      <c r="W28" s="65" t="s">
        <v>56</v>
      </c>
      <c r="X28" s="65" t="s">
        <v>57</v>
      </c>
      <c r="Y28" s="65"/>
      <c r="Z28" s="65" t="s">
        <v>72</v>
      </c>
      <c r="AA28" s="65" t="s">
        <v>56</v>
      </c>
      <c r="AB28" s="65"/>
      <c r="AC28" s="65"/>
      <c r="AD28" s="65"/>
      <c r="AE28" s="65"/>
      <c r="AF28" s="65"/>
      <c r="AG28" s="65"/>
      <c r="AH28" s="65"/>
      <c r="AI28" s="65"/>
      <c r="AJ28" s="94"/>
      <c r="AK28" s="60">
        <f t="shared" si="1"/>
        <v>12</v>
      </c>
      <c r="AL28" s="61">
        <f t="shared" si="2"/>
        <v>7</v>
      </c>
      <c r="AM28" s="61">
        <f t="shared" si="3"/>
        <v>2</v>
      </c>
      <c r="AN28" s="61">
        <f t="shared" si="4"/>
        <v>2</v>
      </c>
      <c r="AO28" s="61">
        <f t="shared" si="5"/>
        <v>2</v>
      </c>
      <c r="AP28" s="61">
        <f t="shared" si="6"/>
        <v>0</v>
      </c>
      <c r="AQ28" s="61">
        <f t="shared" si="7"/>
        <v>0</v>
      </c>
      <c r="AR28" s="62">
        <f t="shared" si="8"/>
        <v>7</v>
      </c>
      <c r="AT28" t="s">
        <v>83</v>
      </c>
    </row>
    <row r="29" spans="1:46" ht="20.100000000000001" customHeight="1" x14ac:dyDescent="0.15">
      <c r="A29" s="140"/>
      <c r="B29" s="66">
        <f t="shared" si="9"/>
        <v>43695</v>
      </c>
      <c r="C29" s="67">
        <f t="shared" si="0"/>
        <v>43695</v>
      </c>
      <c r="D29" s="93" t="s">
        <v>57</v>
      </c>
      <c r="E29" s="65"/>
      <c r="F29" s="65"/>
      <c r="G29" s="65" t="s">
        <v>57</v>
      </c>
      <c r="H29" s="65" t="s">
        <v>57</v>
      </c>
      <c r="I29" s="65"/>
      <c r="J29" s="65" t="s">
        <v>57</v>
      </c>
      <c r="K29" s="65"/>
      <c r="L29" s="65"/>
      <c r="M29" s="65" t="s">
        <v>67</v>
      </c>
      <c r="N29" s="65" t="s">
        <v>57</v>
      </c>
      <c r="O29" s="65"/>
      <c r="P29" s="65"/>
      <c r="Q29" s="65"/>
      <c r="R29" s="65"/>
      <c r="S29" s="65"/>
      <c r="T29" s="65"/>
      <c r="U29" s="65"/>
      <c r="V29" s="65"/>
      <c r="W29" s="65"/>
      <c r="X29" s="65" t="s">
        <v>67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94"/>
      <c r="AK29" s="60">
        <f t="shared" si="1"/>
        <v>7</v>
      </c>
      <c r="AL29" s="61">
        <f t="shared" si="2"/>
        <v>7</v>
      </c>
      <c r="AM29" s="61">
        <f t="shared" si="3"/>
        <v>2</v>
      </c>
      <c r="AN29" s="61">
        <f t="shared" si="4"/>
        <v>0</v>
      </c>
      <c r="AO29" s="61">
        <f t="shared" si="5"/>
        <v>0</v>
      </c>
      <c r="AP29" s="61">
        <f t="shared" si="6"/>
        <v>0</v>
      </c>
      <c r="AQ29" s="61">
        <f t="shared" si="7"/>
        <v>0</v>
      </c>
      <c r="AR29" s="62">
        <f t="shared" si="8"/>
        <v>7</v>
      </c>
      <c r="AT29" t="s">
        <v>84</v>
      </c>
    </row>
    <row r="30" spans="1:46" ht="20.100000000000001" customHeight="1" x14ac:dyDescent="0.15">
      <c r="A30" s="140"/>
      <c r="B30" s="66">
        <f t="shared" si="9"/>
        <v>43696</v>
      </c>
      <c r="C30" s="67">
        <f t="shared" si="0"/>
        <v>43696</v>
      </c>
      <c r="D30" s="93" t="s">
        <v>57</v>
      </c>
      <c r="E30" s="65"/>
      <c r="F30" s="65"/>
      <c r="G30" s="65" t="s">
        <v>59</v>
      </c>
      <c r="H30" s="65" t="s">
        <v>57</v>
      </c>
      <c r="I30" s="65"/>
      <c r="J30" s="65" t="s">
        <v>59</v>
      </c>
      <c r="K30" s="65"/>
      <c r="L30" s="65"/>
      <c r="M30" s="65" t="s">
        <v>67</v>
      </c>
      <c r="N30" s="65" t="s">
        <v>57</v>
      </c>
      <c r="O30" s="65"/>
      <c r="P30" s="65" t="s">
        <v>57</v>
      </c>
      <c r="Q30" s="65" t="s">
        <v>62</v>
      </c>
      <c r="R30" s="65" t="s">
        <v>65</v>
      </c>
      <c r="S30" s="65" t="s">
        <v>66</v>
      </c>
      <c r="T30" s="65"/>
      <c r="U30" s="65" t="s">
        <v>63</v>
      </c>
      <c r="V30" s="65"/>
      <c r="W30" s="65" t="s">
        <v>63</v>
      </c>
      <c r="X30" s="65" t="s">
        <v>72</v>
      </c>
      <c r="Y30" s="65" t="s">
        <v>65</v>
      </c>
      <c r="Z30" s="65" t="s">
        <v>67</v>
      </c>
      <c r="AA30" s="65"/>
      <c r="AB30" s="65"/>
      <c r="AC30" s="65"/>
      <c r="AD30" s="65"/>
      <c r="AE30" s="65"/>
      <c r="AF30" s="65"/>
      <c r="AG30" s="65"/>
      <c r="AH30" s="65"/>
      <c r="AI30" s="65"/>
      <c r="AJ30" s="94" t="s">
        <v>68</v>
      </c>
      <c r="AK30" s="60">
        <f t="shared" si="1"/>
        <v>13</v>
      </c>
      <c r="AL30" s="61">
        <f t="shared" si="2"/>
        <v>8</v>
      </c>
      <c r="AM30" s="61">
        <f t="shared" si="3"/>
        <v>5</v>
      </c>
      <c r="AN30" s="61">
        <f t="shared" si="4"/>
        <v>3</v>
      </c>
      <c r="AO30" s="61">
        <f t="shared" si="5"/>
        <v>6</v>
      </c>
      <c r="AP30" s="61">
        <f t="shared" si="6"/>
        <v>0</v>
      </c>
      <c r="AQ30" s="61">
        <f t="shared" si="7"/>
        <v>0</v>
      </c>
      <c r="AR30" s="62">
        <f t="shared" si="8"/>
        <v>8</v>
      </c>
      <c r="AT30" t="s">
        <v>85</v>
      </c>
    </row>
    <row r="31" spans="1:46" ht="20.100000000000001" customHeight="1" x14ac:dyDescent="0.15">
      <c r="A31" s="140"/>
      <c r="B31" s="66">
        <f t="shared" si="9"/>
        <v>43697</v>
      </c>
      <c r="C31" s="67">
        <f t="shared" si="0"/>
        <v>43697</v>
      </c>
      <c r="D31" s="93" t="s">
        <v>57</v>
      </c>
      <c r="E31" s="65" t="s">
        <v>57</v>
      </c>
      <c r="F31" s="65"/>
      <c r="G31" s="65"/>
      <c r="H31" s="65" t="s">
        <v>67</v>
      </c>
      <c r="I31" s="65" t="s">
        <v>62</v>
      </c>
      <c r="J31" s="65" t="s">
        <v>62</v>
      </c>
      <c r="K31" s="65" t="s">
        <v>58</v>
      </c>
      <c r="L31" s="65" t="s">
        <v>57</v>
      </c>
      <c r="M31" s="65" t="s">
        <v>67</v>
      </c>
      <c r="N31" s="65" t="s">
        <v>57</v>
      </c>
      <c r="O31" s="65"/>
      <c r="P31" s="65" t="s">
        <v>60</v>
      </c>
      <c r="Q31" s="65" t="s">
        <v>58</v>
      </c>
      <c r="R31" s="65" t="s">
        <v>67</v>
      </c>
      <c r="S31" s="65"/>
      <c r="T31" s="65"/>
      <c r="U31" s="65"/>
      <c r="V31" s="65"/>
      <c r="W31" s="65"/>
      <c r="X31" s="65"/>
      <c r="Y31" s="65" t="s">
        <v>61</v>
      </c>
      <c r="Z31" s="65" t="s">
        <v>72</v>
      </c>
      <c r="AA31" s="65" t="s">
        <v>56</v>
      </c>
      <c r="AB31" s="65"/>
      <c r="AC31" s="65"/>
      <c r="AD31" s="65"/>
      <c r="AE31" s="65" t="s">
        <v>68</v>
      </c>
      <c r="AF31" s="65"/>
      <c r="AG31" s="65"/>
      <c r="AH31" s="65"/>
      <c r="AI31" s="65"/>
      <c r="AJ31" s="94"/>
      <c r="AK31" s="60">
        <f t="shared" si="1"/>
        <v>14</v>
      </c>
      <c r="AL31" s="61">
        <f t="shared" si="2"/>
        <v>9</v>
      </c>
      <c r="AM31" s="61">
        <f t="shared" si="3"/>
        <v>5</v>
      </c>
      <c r="AN31" s="61">
        <f t="shared" si="4"/>
        <v>2</v>
      </c>
      <c r="AO31" s="61">
        <f t="shared" si="5"/>
        <v>3</v>
      </c>
      <c r="AP31" s="61">
        <f t="shared" si="6"/>
        <v>0</v>
      </c>
      <c r="AQ31" s="61">
        <f t="shared" si="7"/>
        <v>0</v>
      </c>
      <c r="AR31" s="62">
        <f t="shared" si="8"/>
        <v>9</v>
      </c>
      <c r="AT31" t="s">
        <v>86</v>
      </c>
    </row>
    <row r="32" spans="1:46" ht="20.100000000000001" customHeight="1" x14ac:dyDescent="0.15">
      <c r="A32" s="140"/>
      <c r="B32" s="66">
        <f t="shared" si="9"/>
        <v>43698</v>
      </c>
      <c r="C32" s="67">
        <f t="shared" si="0"/>
        <v>43698</v>
      </c>
      <c r="D32" s="93" t="s">
        <v>57</v>
      </c>
      <c r="E32" s="65" t="s">
        <v>59</v>
      </c>
      <c r="F32" s="65"/>
      <c r="G32" s="65" t="s">
        <v>62</v>
      </c>
      <c r="H32" s="65" t="s">
        <v>67</v>
      </c>
      <c r="I32" s="65" t="s">
        <v>58</v>
      </c>
      <c r="J32" s="65" t="s">
        <v>58</v>
      </c>
      <c r="K32" s="65" t="s">
        <v>57</v>
      </c>
      <c r="L32" s="65" t="s">
        <v>60</v>
      </c>
      <c r="M32" s="65" t="s">
        <v>72</v>
      </c>
      <c r="N32" s="65" t="s">
        <v>59</v>
      </c>
      <c r="O32" s="65"/>
      <c r="P32" s="65"/>
      <c r="Q32" s="65" t="s">
        <v>59</v>
      </c>
      <c r="R32" s="65" t="s">
        <v>61</v>
      </c>
      <c r="S32" s="65" t="s">
        <v>64</v>
      </c>
      <c r="T32" s="65" t="s">
        <v>63</v>
      </c>
      <c r="U32" s="65" t="s">
        <v>65</v>
      </c>
      <c r="V32" s="65"/>
      <c r="W32" s="65" t="s">
        <v>57</v>
      </c>
      <c r="X32" s="65" t="s">
        <v>63</v>
      </c>
      <c r="Y32" s="65" t="s">
        <v>64</v>
      </c>
      <c r="Z32" s="65"/>
      <c r="AA32" s="65"/>
      <c r="AB32" s="65"/>
      <c r="AC32" s="65"/>
      <c r="AD32" s="65"/>
      <c r="AE32" s="65"/>
      <c r="AF32" s="100"/>
      <c r="AG32" s="65"/>
      <c r="AH32" s="65"/>
      <c r="AI32" s="65" t="s">
        <v>68</v>
      </c>
      <c r="AJ32" s="94"/>
      <c r="AK32" s="60">
        <f t="shared" si="1"/>
        <v>14</v>
      </c>
      <c r="AL32" s="61">
        <f t="shared" si="2"/>
        <v>7</v>
      </c>
      <c r="AM32" s="61">
        <f t="shared" si="3"/>
        <v>4</v>
      </c>
      <c r="AN32" s="61">
        <f t="shared" si="4"/>
        <v>3</v>
      </c>
      <c r="AO32" s="61">
        <f t="shared" si="5"/>
        <v>7</v>
      </c>
      <c r="AP32" s="61">
        <f t="shared" si="6"/>
        <v>0</v>
      </c>
      <c r="AQ32" s="61">
        <f t="shared" si="7"/>
        <v>0</v>
      </c>
      <c r="AR32" s="62">
        <f t="shared" si="8"/>
        <v>7</v>
      </c>
      <c r="AT32" t="s">
        <v>87</v>
      </c>
    </row>
    <row r="33" spans="1:46" ht="20.100000000000001" customHeight="1" x14ac:dyDescent="0.15">
      <c r="A33" s="140"/>
      <c r="B33" s="66">
        <f t="shared" si="9"/>
        <v>43699</v>
      </c>
      <c r="C33" s="67">
        <f t="shared" si="0"/>
        <v>43699</v>
      </c>
      <c r="D33" s="93" t="s">
        <v>57</v>
      </c>
      <c r="E33" s="65"/>
      <c r="F33" s="65"/>
      <c r="G33" s="65"/>
      <c r="H33" s="65" t="s">
        <v>67</v>
      </c>
      <c r="I33" s="65" t="s">
        <v>57</v>
      </c>
      <c r="J33" s="65" t="s">
        <v>57</v>
      </c>
      <c r="K33" s="65" t="s">
        <v>59</v>
      </c>
      <c r="L33" s="65"/>
      <c r="M33" s="65"/>
      <c r="N33" s="65" t="s">
        <v>62</v>
      </c>
      <c r="O33" s="65"/>
      <c r="P33" s="65"/>
      <c r="Q33" s="65" t="s">
        <v>62</v>
      </c>
      <c r="R33" s="65" t="s">
        <v>64</v>
      </c>
      <c r="S33" s="65" t="s">
        <v>58</v>
      </c>
      <c r="T33" s="65"/>
      <c r="U33" s="65" t="s">
        <v>67</v>
      </c>
      <c r="V33" s="65"/>
      <c r="W33" s="65" t="s">
        <v>60</v>
      </c>
      <c r="X33" s="65"/>
      <c r="Y33" s="65" t="s">
        <v>58</v>
      </c>
      <c r="Z33" s="65"/>
      <c r="AA33" s="65" t="s">
        <v>62</v>
      </c>
      <c r="AB33" s="65"/>
      <c r="AC33" s="65"/>
      <c r="AD33" s="65"/>
      <c r="AE33" s="65"/>
      <c r="AF33" s="65"/>
      <c r="AG33" s="65" t="s">
        <v>68</v>
      </c>
      <c r="AH33" s="65" t="s">
        <v>64</v>
      </c>
      <c r="AI33" s="65"/>
      <c r="AJ33" s="94"/>
      <c r="AK33" s="60">
        <f t="shared" si="1"/>
        <v>10</v>
      </c>
      <c r="AL33" s="61">
        <f t="shared" si="2"/>
        <v>7</v>
      </c>
      <c r="AM33" s="61">
        <f t="shared" si="3"/>
        <v>2</v>
      </c>
      <c r="AN33" s="61">
        <f t="shared" si="4"/>
        <v>3</v>
      </c>
      <c r="AO33" s="61">
        <f t="shared" si="5"/>
        <v>3</v>
      </c>
      <c r="AP33" s="61">
        <f t="shared" si="6"/>
        <v>0</v>
      </c>
      <c r="AQ33" s="61">
        <f t="shared" si="7"/>
        <v>0</v>
      </c>
      <c r="AR33" s="62">
        <f t="shared" si="8"/>
        <v>7</v>
      </c>
      <c r="AT33" t="s">
        <v>75</v>
      </c>
    </row>
    <row r="34" spans="1:46" ht="20.100000000000001" customHeight="1" x14ac:dyDescent="0.15">
      <c r="A34" s="140"/>
      <c r="B34" s="66">
        <f t="shared" si="9"/>
        <v>43700</v>
      </c>
      <c r="C34" s="67">
        <f t="shared" si="0"/>
        <v>43700</v>
      </c>
      <c r="D34" s="93" t="s">
        <v>57</v>
      </c>
      <c r="E34" s="65"/>
      <c r="F34" s="65"/>
      <c r="G34" s="65"/>
      <c r="H34" s="65" t="s">
        <v>67</v>
      </c>
      <c r="I34" s="65" t="s">
        <v>59</v>
      </c>
      <c r="J34" s="65" t="s">
        <v>59</v>
      </c>
      <c r="K34" s="65" t="s">
        <v>64</v>
      </c>
      <c r="L34" s="65" t="s">
        <v>56</v>
      </c>
      <c r="M34" s="65" t="s">
        <v>63</v>
      </c>
      <c r="N34" s="65" t="s">
        <v>64</v>
      </c>
      <c r="O34" s="65"/>
      <c r="P34" s="65" t="s">
        <v>56</v>
      </c>
      <c r="Q34" s="65" t="s">
        <v>58</v>
      </c>
      <c r="R34" s="65" t="s">
        <v>63</v>
      </c>
      <c r="S34" s="65" t="s">
        <v>59</v>
      </c>
      <c r="T34" s="65" t="s">
        <v>57</v>
      </c>
      <c r="U34" s="65" t="s">
        <v>61</v>
      </c>
      <c r="V34" s="65"/>
      <c r="W34" s="65"/>
      <c r="X34" s="65" t="s">
        <v>67</v>
      </c>
      <c r="Y34" s="65" t="s">
        <v>61</v>
      </c>
      <c r="Z34" s="65" t="s">
        <v>67</v>
      </c>
      <c r="AA34" s="65"/>
      <c r="AB34" s="65"/>
      <c r="AC34" s="65"/>
      <c r="AD34" s="65"/>
      <c r="AE34" s="65"/>
      <c r="AF34" s="65"/>
      <c r="AG34" s="65"/>
      <c r="AH34" s="65"/>
      <c r="AI34" s="65" t="s">
        <v>68</v>
      </c>
      <c r="AJ34" s="94"/>
      <c r="AK34" s="60">
        <f t="shared" si="1"/>
        <v>14</v>
      </c>
      <c r="AL34" s="61">
        <f t="shared" si="2"/>
        <v>6</v>
      </c>
      <c r="AM34" s="61">
        <f t="shared" si="3"/>
        <v>5</v>
      </c>
      <c r="AN34" s="61">
        <f t="shared" si="4"/>
        <v>2</v>
      </c>
      <c r="AO34" s="61">
        <f t="shared" si="5"/>
        <v>6</v>
      </c>
      <c r="AP34" s="61">
        <f t="shared" si="6"/>
        <v>0</v>
      </c>
      <c r="AQ34" s="61">
        <f t="shared" si="7"/>
        <v>0</v>
      </c>
      <c r="AR34" s="62">
        <f t="shared" si="8"/>
        <v>6</v>
      </c>
      <c r="AT34" t="s">
        <v>89</v>
      </c>
    </row>
    <row r="35" spans="1:46" ht="20.100000000000001" customHeight="1" x14ac:dyDescent="0.15">
      <c r="A35" s="140"/>
      <c r="B35" s="66">
        <f t="shared" si="9"/>
        <v>43701</v>
      </c>
      <c r="C35" s="67">
        <f t="shared" si="0"/>
        <v>43701</v>
      </c>
      <c r="D35" s="93" t="s">
        <v>60</v>
      </c>
      <c r="E35" s="65"/>
      <c r="F35" s="65"/>
      <c r="G35" s="65" t="s">
        <v>58</v>
      </c>
      <c r="H35" s="65" t="s">
        <v>67</v>
      </c>
      <c r="I35" s="65"/>
      <c r="J35" s="65"/>
      <c r="K35" s="65"/>
      <c r="L35" s="65"/>
      <c r="M35" s="65"/>
      <c r="N35" s="65" t="s">
        <v>58</v>
      </c>
      <c r="O35" s="65"/>
      <c r="P35" s="65"/>
      <c r="Q35" s="65" t="s">
        <v>59</v>
      </c>
      <c r="R35" s="65"/>
      <c r="S35" s="65"/>
      <c r="T35" s="65" t="s">
        <v>67</v>
      </c>
      <c r="U35" s="65"/>
      <c r="V35" s="65"/>
      <c r="W35" s="65" t="s">
        <v>56</v>
      </c>
      <c r="X35" s="65" t="s">
        <v>67</v>
      </c>
      <c r="Y35" s="65"/>
      <c r="Z35" s="65" t="s">
        <v>72</v>
      </c>
      <c r="AA35" s="65" t="s">
        <v>57</v>
      </c>
      <c r="AB35" s="65"/>
      <c r="AC35" s="65" t="s">
        <v>88</v>
      </c>
      <c r="AD35" s="65"/>
      <c r="AE35" s="65"/>
      <c r="AF35" s="65"/>
      <c r="AG35" s="65"/>
      <c r="AH35" s="65"/>
      <c r="AI35" s="65" t="s">
        <v>68</v>
      </c>
      <c r="AJ35" s="94"/>
      <c r="AK35" s="60">
        <f t="shared" si="1"/>
        <v>11</v>
      </c>
      <c r="AL35" s="61">
        <f t="shared" si="2"/>
        <v>6</v>
      </c>
      <c r="AM35" s="61">
        <f t="shared" si="3"/>
        <v>4</v>
      </c>
      <c r="AN35" s="61">
        <f t="shared" si="4"/>
        <v>0</v>
      </c>
      <c r="AO35" s="61">
        <f t="shared" si="5"/>
        <v>3</v>
      </c>
      <c r="AP35" s="61">
        <f t="shared" si="6"/>
        <v>0</v>
      </c>
      <c r="AQ35" s="61">
        <f t="shared" si="7"/>
        <v>1</v>
      </c>
      <c r="AR35" s="62">
        <f t="shared" si="8"/>
        <v>7</v>
      </c>
      <c r="AT35" t="s">
        <v>90</v>
      </c>
    </row>
    <row r="36" spans="1:46" ht="19.5" customHeight="1" x14ac:dyDescent="0.15">
      <c r="A36" s="140"/>
      <c r="B36" s="66">
        <f t="shared" si="9"/>
        <v>43702</v>
      </c>
      <c r="C36" s="67">
        <f t="shared" si="0"/>
        <v>43702</v>
      </c>
      <c r="D36" s="93"/>
      <c r="E36" s="65"/>
      <c r="F36" s="65"/>
      <c r="G36" s="65" t="s">
        <v>57</v>
      </c>
      <c r="H36" s="65" t="s">
        <v>57</v>
      </c>
      <c r="I36" s="65"/>
      <c r="J36" s="65"/>
      <c r="K36" s="65"/>
      <c r="L36" s="65"/>
      <c r="M36" s="65"/>
      <c r="N36" s="65" t="s">
        <v>57</v>
      </c>
      <c r="O36" s="65"/>
      <c r="P36" s="65"/>
      <c r="Q36" s="65"/>
      <c r="R36" s="65"/>
      <c r="S36" s="65"/>
      <c r="T36" s="65" t="s">
        <v>72</v>
      </c>
      <c r="U36" s="65"/>
      <c r="V36" s="65"/>
      <c r="W36" s="65"/>
      <c r="X36" s="65" t="s">
        <v>67</v>
      </c>
      <c r="Y36" s="65"/>
      <c r="Z36" s="65"/>
      <c r="AA36" s="65" t="s">
        <v>60</v>
      </c>
      <c r="AB36" s="65"/>
      <c r="AC36" s="65" t="s">
        <v>88</v>
      </c>
      <c r="AD36" s="65"/>
      <c r="AE36" s="65"/>
      <c r="AF36" s="65"/>
      <c r="AG36" s="65"/>
      <c r="AH36" s="65"/>
      <c r="AI36" s="65"/>
      <c r="AJ36" s="94"/>
      <c r="AK36" s="60">
        <f t="shared" si="1"/>
        <v>6</v>
      </c>
      <c r="AL36" s="61">
        <f t="shared" si="2"/>
        <v>4</v>
      </c>
      <c r="AM36" s="61">
        <f t="shared" si="3"/>
        <v>2</v>
      </c>
      <c r="AN36" s="61">
        <f t="shared" si="4"/>
        <v>0</v>
      </c>
      <c r="AO36" s="61">
        <f t="shared" si="5"/>
        <v>0</v>
      </c>
      <c r="AP36" s="61">
        <f t="shared" si="6"/>
        <v>0</v>
      </c>
      <c r="AQ36" s="61">
        <f t="shared" si="7"/>
        <v>1</v>
      </c>
      <c r="AR36" s="62">
        <f t="shared" si="8"/>
        <v>5</v>
      </c>
      <c r="AT36" t="s">
        <v>68</v>
      </c>
    </row>
    <row r="37" spans="1:46" ht="20.100000000000001" customHeight="1" x14ac:dyDescent="0.15">
      <c r="A37" s="140"/>
      <c r="B37" s="66">
        <f t="shared" si="9"/>
        <v>43703</v>
      </c>
      <c r="C37" s="67">
        <f t="shared" si="0"/>
        <v>43703</v>
      </c>
      <c r="D37" s="93"/>
      <c r="E37" s="65"/>
      <c r="F37" s="65"/>
      <c r="G37" s="65" t="s">
        <v>57</v>
      </c>
      <c r="H37" s="65" t="s">
        <v>67</v>
      </c>
      <c r="I37" s="65"/>
      <c r="J37" s="65" t="s">
        <v>58</v>
      </c>
      <c r="K37" s="65"/>
      <c r="L37" s="65" t="s">
        <v>57</v>
      </c>
      <c r="M37" s="65"/>
      <c r="N37" s="65" t="s">
        <v>57</v>
      </c>
      <c r="O37" s="65"/>
      <c r="P37" s="65" t="s">
        <v>56</v>
      </c>
      <c r="Q37" s="65" t="s">
        <v>62</v>
      </c>
      <c r="R37" s="65" t="s">
        <v>65</v>
      </c>
      <c r="S37" s="65" t="s">
        <v>58</v>
      </c>
      <c r="T37" s="65" t="s">
        <v>65</v>
      </c>
      <c r="U37" s="65" t="s">
        <v>63</v>
      </c>
      <c r="V37" s="65"/>
      <c r="W37" s="65" t="s">
        <v>56</v>
      </c>
      <c r="X37" s="65" t="s">
        <v>72</v>
      </c>
      <c r="Y37" s="65" t="s">
        <v>65</v>
      </c>
      <c r="Z37" s="65" t="s">
        <v>63</v>
      </c>
      <c r="AA37" s="65"/>
      <c r="AB37" s="65"/>
      <c r="AC37" s="65" t="s">
        <v>77</v>
      </c>
      <c r="AD37" s="65"/>
      <c r="AE37" s="65"/>
      <c r="AF37" s="65"/>
      <c r="AG37" s="65"/>
      <c r="AH37" s="65"/>
      <c r="AI37" s="65"/>
      <c r="AJ37" s="94" t="s">
        <v>68</v>
      </c>
      <c r="AK37" s="60">
        <f t="shared" si="1"/>
        <v>13</v>
      </c>
      <c r="AL37" s="61">
        <f t="shared" si="2"/>
        <v>9</v>
      </c>
      <c r="AM37" s="61">
        <f t="shared" si="3"/>
        <v>5</v>
      </c>
      <c r="AN37" s="61">
        <f t="shared" si="4"/>
        <v>3</v>
      </c>
      <c r="AO37" s="61">
        <f t="shared" si="5"/>
        <v>5</v>
      </c>
      <c r="AP37" s="61">
        <f t="shared" si="6"/>
        <v>0</v>
      </c>
      <c r="AQ37" s="61">
        <f t="shared" si="7"/>
        <v>0</v>
      </c>
      <c r="AR37" s="62">
        <f t="shared" si="8"/>
        <v>9</v>
      </c>
      <c r="AT37" t="s">
        <v>91</v>
      </c>
    </row>
    <row r="38" spans="1:46" ht="20.100000000000001" customHeight="1" x14ac:dyDescent="0.15">
      <c r="A38" s="140"/>
      <c r="B38" s="66">
        <f t="shared" si="9"/>
        <v>43704</v>
      </c>
      <c r="C38" s="67">
        <f t="shared" si="0"/>
        <v>43704</v>
      </c>
      <c r="D38" s="93" t="s">
        <v>56</v>
      </c>
      <c r="E38" s="65"/>
      <c r="F38" s="65"/>
      <c r="G38" s="65" t="s">
        <v>59</v>
      </c>
      <c r="H38" s="65" t="s">
        <v>61</v>
      </c>
      <c r="I38" s="65"/>
      <c r="J38" s="65" t="s">
        <v>59</v>
      </c>
      <c r="K38" s="65" t="s">
        <v>58</v>
      </c>
      <c r="L38" s="65" t="s">
        <v>60</v>
      </c>
      <c r="M38" s="65" t="s">
        <v>63</v>
      </c>
      <c r="N38" s="65" t="s">
        <v>57</v>
      </c>
      <c r="O38" s="65" t="s">
        <v>58</v>
      </c>
      <c r="P38" s="65"/>
      <c r="Q38" s="65" t="s">
        <v>58</v>
      </c>
      <c r="R38" s="65" t="s">
        <v>67</v>
      </c>
      <c r="S38" s="65" t="s">
        <v>59</v>
      </c>
      <c r="T38" s="65" t="s">
        <v>67</v>
      </c>
      <c r="U38" s="65"/>
      <c r="V38" s="65"/>
      <c r="W38" s="65"/>
      <c r="X38" s="65"/>
      <c r="Y38" s="65" t="s">
        <v>61</v>
      </c>
      <c r="Z38" s="65" t="s">
        <v>56</v>
      </c>
      <c r="AA38" s="65" t="s">
        <v>56</v>
      </c>
      <c r="AB38" s="65"/>
      <c r="AC38" s="65"/>
      <c r="AD38" s="65"/>
      <c r="AE38" s="65"/>
      <c r="AF38" s="65"/>
      <c r="AG38" s="65"/>
      <c r="AH38" s="65"/>
      <c r="AI38" s="65"/>
      <c r="AJ38" s="94"/>
      <c r="AK38" s="60">
        <f t="shared" si="1"/>
        <v>15</v>
      </c>
      <c r="AL38" s="61">
        <f t="shared" si="2"/>
        <v>6</v>
      </c>
      <c r="AM38" s="61">
        <f t="shared" si="3"/>
        <v>4</v>
      </c>
      <c r="AN38" s="61">
        <f t="shared" si="4"/>
        <v>1</v>
      </c>
      <c r="AO38" s="61">
        <f t="shared" si="5"/>
        <v>8</v>
      </c>
      <c r="AP38" s="61">
        <f t="shared" si="6"/>
        <v>0</v>
      </c>
      <c r="AQ38" s="61">
        <f t="shared" si="7"/>
        <v>0</v>
      </c>
      <c r="AR38" s="62">
        <f t="shared" si="8"/>
        <v>6</v>
      </c>
      <c r="AT38" t="s">
        <v>92</v>
      </c>
    </row>
    <row r="39" spans="1:46" ht="20.100000000000001" customHeight="1" x14ac:dyDescent="0.15">
      <c r="A39" s="140"/>
      <c r="B39" s="66">
        <f t="shared" si="9"/>
        <v>43705</v>
      </c>
      <c r="C39" s="67">
        <f t="shared" si="0"/>
        <v>43705</v>
      </c>
      <c r="D39" s="93" t="s">
        <v>64</v>
      </c>
      <c r="E39" s="65"/>
      <c r="F39" s="65"/>
      <c r="G39" s="65"/>
      <c r="H39" s="65"/>
      <c r="I39" s="65" t="s">
        <v>58</v>
      </c>
      <c r="J39" s="65" t="s">
        <v>82</v>
      </c>
      <c r="K39" s="65" t="s">
        <v>57</v>
      </c>
      <c r="L39" s="65"/>
      <c r="M39" s="65"/>
      <c r="N39" s="65" t="s">
        <v>57</v>
      </c>
      <c r="O39" s="65" t="s">
        <v>67</v>
      </c>
      <c r="P39" s="65" t="s">
        <v>62</v>
      </c>
      <c r="Q39" s="65" t="s">
        <v>59</v>
      </c>
      <c r="R39" s="65" t="s">
        <v>61</v>
      </c>
      <c r="S39" s="65" t="s">
        <v>100</v>
      </c>
      <c r="T39" s="65" t="s">
        <v>67</v>
      </c>
      <c r="U39" s="65" t="s">
        <v>65</v>
      </c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 t="s">
        <v>68</v>
      </c>
      <c r="AJ39" s="94"/>
      <c r="AK39" s="60">
        <f t="shared" si="1"/>
        <v>9</v>
      </c>
      <c r="AL39" s="61">
        <f t="shared" si="2"/>
        <v>6</v>
      </c>
      <c r="AM39" s="61">
        <f t="shared" si="3"/>
        <v>4</v>
      </c>
      <c r="AN39" s="61">
        <f t="shared" si="4"/>
        <v>1</v>
      </c>
      <c r="AO39" s="61">
        <f t="shared" si="5"/>
        <v>7</v>
      </c>
      <c r="AP39" s="61">
        <f t="shared" si="6"/>
        <v>0</v>
      </c>
      <c r="AQ39" s="61">
        <f t="shared" si="7"/>
        <v>0</v>
      </c>
      <c r="AR39" s="62">
        <f t="shared" si="8"/>
        <v>6</v>
      </c>
      <c r="AT39" t="s">
        <v>93</v>
      </c>
    </row>
    <row r="40" spans="1:46" ht="20.100000000000001" customHeight="1" x14ac:dyDescent="0.15">
      <c r="A40" s="140"/>
      <c r="B40" s="63">
        <f t="shared" si="9"/>
        <v>43706</v>
      </c>
      <c r="C40" s="64">
        <f t="shared" si="0"/>
        <v>43706</v>
      </c>
      <c r="D40" s="93" t="s">
        <v>62</v>
      </c>
      <c r="E40" s="65"/>
      <c r="F40" s="65"/>
      <c r="G40" s="65"/>
      <c r="H40" s="65"/>
      <c r="I40" s="65" t="s">
        <v>57</v>
      </c>
      <c r="J40" s="65" t="s">
        <v>58</v>
      </c>
      <c r="K40" s="65" t="s">
        <v>59</v>
      </c>
      <c r="L40" s="65" t="s">
        <v>62</v>
      </c>
      <c r="M40" s="65"/>
      <c r="N40" s="65" t="s">
        <v>57</v>
      </c>
      <c r="O40" s="65" t="s">
        <v>67</v>
      </c>
      <c r="P40" s="65"/>
      <c r="Q40" s="65" t="s">
        <v>62</v>
      </c>
      <c r="R40" s="65"/>
      <c r="S40" s="65" t="s">
        <v>66</v>
      </c>
      <c r="T40" s="65" t="s">
        <v>57</v>
      </c>
      <c r="U40" s="65" t="s">
        <v>57</v>
      </c>
      <c r="V40" s="65"/>
      <c r="W40" s="65"/>
      <c r="X40" s="65"/>
      <c r="Y40" s="65" t="s">
        <v>65</v>
      </c>
      <c r="Z40" s="65"/>
      <c r="AA40" s="65" t="s">
        <v>60</v>
      </c>
      <c r="AB40" s="65"/>
      <c r="AC40" s="65"/>
      <c r="AD40" s="65"/>
      <c r="AE40" s="65"/>
      <c r="AF40" s="65"/>
      <c r="AG40" s="65"/>
      <c r="AH40" s="65" t="s">
        <v>79</v>
      </c>
      <c r="AI40" s="65"/>
      <c r="AJ40" s="94"/>
      <c r="AK40" s="60">
        <f t="shared" si="1"/>
        <v>11</v>
      </c>
      <c r="AL40" s="61">
        <f t="shared" si="2"/>
        <v>7</v>
      </c>
      <c r="AM40" s="61">
        <f t="shared" si="3"/>
        <v>2</v>
      </c>
      <c r="AN40" s="61">
        <f t="shared" si="4"/>
        <v>3</v>
      </c>
      <c r="AO40" s="61">
        <f t="shared" si="5"/>
        <v>5</v>
      </c>
      <c r="AP40" s="61">
        <f t="shared" si="6"/>
        <v>0</v>
      </c>
      <c r="AQ40" s="61">
        <f t="shared" si="7"/>
        <v>0</v>
      </c>
      <c r="AR40" s="62">
        <f t="shared" si="8"/>
        <v>7</v>
      </c>
      <c r="AT40" t="s">
        <v>79</v>
      </c>
    </row>
    <row r="41" spans="1:46" ht="20.100000000000001" customHeight="1" x14ac:dyDescent="0.15">
      <c r="A41" s="140"/>
      <c r="B41" s="63">
        <f t="shared" si="9"/>
        <v>43707</v>
      </c>
      <c r="C41" s="64">
        <f t="shared" si="0"/>
        <v>43707</v>
      </c>
      <c r="D41" s="93"/>
      <c r="E41" s="65"/>
      <c r="F41" s="65"/>
      <c r="G41" s="65" t="s">
        <v>58</v>
      </c>
      <c r="H41" s="65"/>
      <c r="I41" s="65" t="s">
        <v>59</v>
      </c>
      <c r="J41" s="65" t="s">
        <v>59</v>
      </c>
      <c r="K41" s="65" t="s">
        <v>62</v>
      </c>
      <c r="L41" s="65" t="s">
        <v>57</v>
      </c>
      <c r="M41" s="65" t="s">
        <v>67</v>
      </c>
      <c r="N41" s="65" t="s">
        <v>57</v>
      </c>
      <c r="O41" s="65" t="s">
        <v>67</v>
      </c>
      <c r="P41" s="65" t="s">
        <v>56</v>
      </c>
      <c r="Q41" s="65" t="s">
        <v>58</v>
      </c>
      <c r="R41" s="65" t="s">
        <v>85</v>
      </c>
      <c r="S41" s="65" t="s">
        <v>64</v>
      </c>
      <c r="T41" s="65" t="s">
        <v>67</v>
      </c>
      <c r="U41" s="65" t="s">
        <v>59</v>
      </c>
      <c r="V41" s="65"/>
      <c r="W41" s="65"/>
      <c r="X41" s="65" t="s">
        <v>67</v>
      </c>
      <c r="Y41" s="65" t="s">
        <v>61</v>
      </c>
      <c r="Z41" s="65" t="s">
        <v>67</v>
      </c>
      <c r="AA41" s="65"/>
      <c r="AB41" s="65"/>
      <c r="AC41" s="65"/>
      <c r="AD41" s="65"/>
      <c r="AE41" s="65"/>
      <c r="AF41" s="65"/>
      <c r="AG41" s="65"/>
      <c r="AH41" s="65"/>
      <c r="AI41" s="65" t="s">
        <v>68</v>
      </c>
      <c r="AJ41" s="94"/>
      <c r="AK41" s="60">
        <f t="shared" si="1"/>
        <v>15</v>
      </c>
      <c r="AL41" s="61">
        <f t="shared" si="2"/>
        <v>9</v>
      </c>
      <c r="AM41" s="61">
        <f t="shared" si="3"/>
        <v>6</v>
      </c>
      <c r="AN41" s="61">
        <f t="shared" si="4"/>
        <v>1</v>
      </c>
      <c r="AO41" s="61">
        <f t="shared" si="5"/>
        <v>6</v>
      </c>
      <c r="AP41" s="61">
        <f t="shared" si="6"/>
        <v>1</v>
      </c>
      <c r="AQ41" s="61">
        <f t="shared" si="7"/>
        <v>0</v>
      </c>
      <c r="AR41" s="62">
        <f t="shared" si="8"/>
        <v>9</v>
      </c>
      <c r="AT41" t="s">
        <v>64</v>
      </c>
    </row>
    <row r="42" spans="1:46" ht="20.100000000000001" customHeight="1" thickBot="1" x14ac:dyDescent="0.2">
      <c r="A42" s="140"/>
      <c r="B42" s="70">
        <f>B41+1</f>
        <v>43708</v>
      </c>
      <c r="C42" s="71">
        <f t="shared" si="0"/>
        <v>43708</v>
      </c>
      <c r="D42" s="95" t="s">
        <v>56</v>
      </c>
      <c r="E42" s="96"/>
      <c r="F42" s="96"/>
      <c r="G42" s="96" t="s">
        <v>57</v>
      </c>
      <c r="H42" s="96" t="s">
        <v>67</v>
      </c>
      <c r="I42" s="96"/>
      <c r="J42" s="96"/>
      <c r="K42" s="96"/>
      <c r="L42" s="96" t="s">
        <v>60</v>
      </c>
      <c r="M42" s="96" t="s">
        <v>67</v>
      </c>
      <c r="N42" s="96" t="s">
        <v>60</v>
      </c>
      <c r="O42" s="96" t="s">
        <v>67</v>
      </c>
      <c r="P42" s="96"/>
      <c r="Q42" s="96" t="s">
        <v>59</v>
      </c>
      <c r="R42" s="96"/>
      <c r="S42" s="96"/>
      <c r="T42" s="96" t="s">
        <v>67</v>
      </c>
      <c r="U42" s="96"/>
      <c r="V42" s="96"/>
      <c r="W42" s="96"/>
      <c r="X42" s="96" t="s">
        <v>67</v>
      </c>
      <c r="Y42" s="96"/>
      <c r="Z42" s="96" t="s">
        <v>72</v>
      </c>
      <c r="AA42" s="96" t="s">
        <v>56</v>
      </c>
      <c r="AB42" s="96"/>
      <c r="AC42" s="96"/>
      <c r="AD42" s="96"/>
      <c r="AE42" s="96"/>
      <c r="AF42" s="96"/>
      <c r="AG42" s="96"/>
      <c r="AH42" s="96"/>
      <c r="AI42" s="96"/>
      <c r="AJ42" s="97"/>
      <c r="AK42" s="60">
        <f t="shared" si="1"/>
        <v>12</v>
      </c>
      <c r="AL42" s="61">
        <f t="shared" si="2"/>
        <v>6</v>
      </c>
      <c r="AM42" s="61">
        <f t="shared" si="3"/>
        <v>6</v>
      </c>
      <c r="AN42" s="61">
        <f t="shared" si="4"/>
        <v>0</v>
      </c>
      <c r="AO42" s="61">
        <f t="shared" si="5"/>
        <v>1</v>
      </c>
      <c r="AP42" s="61">
        <f t="shared" si="6"/>
        <v>0</v>
      </c>
      <c r="AQ42" s="61">
        <f t="shared" si="7"/>
        <v>0</v>
      </c>
      <c r="AR42" s="62">
        <f t="shared" si="8"/>
        <v>6</v>
      </c>
      <c r="AT42" t="s">
        <v>71</v>
      </c>
    </row>
    <row r="43" spans="1:46" ht="20.100000000000001" customHeight="1" thickTop="1" x14ac:dyDescent="0.15">
      <c r="A43" s="141" t="s">
        <v>94</v>
      </c>
      <c r="B43" s="142"/>
      <c r="C43" s="143"/>
      <c r="D43" s="72">
        <f t="shared" ref="D43:AJ43" si="10">IF(D$4="","",COUNTIF(D$12:D$42,$AT$12)+COUNTIF(D$12:D$42,$AT$13)+(COUNTIF(D$12:D$42,$AT$14)*2)+COUNTIF(D$12:D$42,$AT$15)+COUNTIF(D$12:D$42,$AT$16)+COUNTIF(D$12:D$42,$AT$17)+COUNTIF(D$12:D$42,$AT$18)+COUNTIF(D$12:D$42,$AT$19)+COUNTIF(D$12:D$42,$AT$20)+COUNTIF(D$12:D$42,$AT$21)+COUNTIF(D$12:D$42,$AT$22)+COUNTIF(D$12:D$42,$AT$23)+COUNTIF(D$12:D$42,$AT$24)+COUNTIF(D$12:D$42,$AT$36)+COUNTIF(D$12:D$42,$AT$38)+COUNTIF(D$12:D$42,$AT$39)+COUNTIF(D$12:D$42,$AT$40))</f>
        <v>17</v>
      </c>
      <c r="E43" s="73">
        <f t="shared" si="10"/>
        <v>10</v>
      </c>
      <c r="F43" s="73">
        <f t="shared" si="10"/>
        <v>0</v>
      </c>
      <c r="G43" s="73">
        <f t="shared" si="10"/>
        <v>21</v>
      </c>
      <c r="H43" s="73" t="str">
        <f t="shared" si="10"/>
        <v/>
      </c>
      <c r="I43" s="73" t="str">
        <f t="shared" si="10"/>
        <v/>
      </c>
      <c r="J43" s="73" t="str">
        <f t="shared" si="10"/>
        <v/>
      </c>
      <c r="K43" s="73" t="str">
        <f t="shared" si="10"/>
        <v/>
      </c>
      <c r="L43" s="73" t="str">
        <f t="shared" si="10"/>
        <v/>
      </c>
      <c r="M43" s="73" t="str">
        <f t="shared" si="10"/>
        <v/>
      </c>
      <c r="N43" s="73" t="str">
        <f t="shared" si="10"/>
        <v/>
      </c>
      <c r="O43" s="73" t="str">
        <f t="shared" si="10"/>
        <v/>
      </c>
      <c r="P43" s="73" t="str">
        <f t="shared" si="10"/>
        <v/>
      </c>
      <c r="Q43" s="73" t="str">
        <f t="shared" si="10"/>
        <v/>
      </c>
      <c r="R43" s="73" t="str">
        <f t="shared" si="10"/>
        <v/>
      </c>
      <c r="S43" s="73" t="str">
        <f t="shared" si="10"/>
        <v/>
      </c>
      <c r="T43" s="73" t="str">
        <f t="shared" si="10"/>
        <v/>
      </c>
      <c r="U43" s="73" t="str">
        <f t="shared" si="10"/>
        <v/>
      </c>
      <c r="V43" s="73" t="str">
        <f t="shared" si="10"/>
        <v/>
      </c>
      <c r="W43" s="73" t="str">
        <f t="shared" si="10"/>
        <v/>
      </c>
      <c r="X43" s="73" t="str">
        <f t="shared" si="10"/>
        <v/>
      </c>
      <c r="Y43" s="73" t="str">
        <f t="shared" si="10"/>
        <v/>
      </c>
      <c r="Z43" s="73" t="str">
        <f t="shared" si="10"/>
        <v/>
      </c>
      <c r="AA43" s="73" t="str">
        <f t="shared" si="10"/>
        <v/>
      </c>
      <c r="AB43" s="73" t="str">
        <f t="shared" si="10"/>
        <v/>
      </c>
      <c r="AC43" s="73"/>
      <c r="AD43" s="73"/>
      <c r="AE43" s="73">
        <f t="shared" si="10"/>
        <v>1</v>
      </c>
      <c r="AF43" s="73">
        <f t="shared" si="10"/>
        <v>0</v>
      </c>
      <c r="AG43" s="73">
        <f t="shared" si="10"/>
        <v>3</v>
      </c>
      <c r="AH43" s="73">
        <f t="shared" si="10"/>
        <v>3</v>
      </c>
      <c r="AI43" s="73">
        <f t="shared" si="10"/>
        <v>10</v>
      </c>
      <c r="AJ43" s="73">
        <f t="shared" si="10"/>
        <v>3</v>
      </c>
      <c r="AK43" s="74">
        <f t="shared" ref="AK43:AQ43" si="11">SUM(AK12:AK42)</f>
        <v>361</v>
      </c>
      <c r="AL43" s="74">
        <f t="shared" si="11"/>
        <v>213</v>
      </c>
      <c r="AM43" s="74">
        <f t="shared" si="11"/>
        <v>150</v>
      </c>
      <c r="AN43" s="74">
        <f t="shared" si="11"/>
        <v>59</v>
      </c>
      <c r="AO43" s="74">
        <f t="shared" si="11"/>
        <v>124</v>
      </c>
      <c r="AP43" s="74">
        <f t="shared" si="11"/>
        <v>3</v>
      </c>
      <c r="AQ43" s="75">
        <f t="shared" si="11"/>
        <v>5</v>
      </c>
    </row>
    <row r="44" spans="1:46" ht="19.5" customHeight="1" x14ac:dyDescent="0.15">
      <c r="A44" s="133" t="s">
        <v>95</v>
      </c>
      <c r="B44" s="134"/>
      <c r="C44" s="135"/>
      <c r="D44" s="76">
        <f t="shared" ref="D44:AJ44" si="12">IF(D$4="","",COUNTIF(D$12:D$42,$AT$15)+COUNTIF(D$12:D$42,$AT$16)+COUNTIF(D$12:D$42,$AT$17)+COUNTIF(D$12:D$42,$AT$18)+COUNTIF(D$12:D$42,$AT$19)+COUNTIF(D$12:D$42,$AT$39))</f>
        <v>9</v>
      </c>
      <c r="E44" s="77">
        <f t="shared" si="12"/>
        <v>6</v>
      </c>
      <c r="F44" s="77">
        <f t="shared" si="12"/>
        <v>0</v>
      </c>
      <c r="G44" s="77">
        <f t="shared" si="12"/>
        <v>17</v>
      </c>
      <c r="H44" s="77" t="str">
        <f t="shared" si="12"/>
        <v/>
      </c>
      <c r="I44" s="77" t="str">
        <f t="shared" si="12"/>
        <v/>
      </c>
      <c r="J44" s="77" t="str">
        <f t="shared" si="12"/>
        <v/>
      </c>
      <c r="K44" s="77" t="str">
        <f t="shared" si="12"/>
        <v/>
      </c>
      <c r="L44" s="77" t="str">
        <f t="shared" si="12"/>
        <v/>
      </c>
      <c r="M44" s="77" t="str">
        <f t="shared" si="12"/>
        <v/>
      </c>
      <c r="N44" s="77" t="str">
        <f t="shared" si="12"/>
        <v/>
      </c>
      <c r="O44" s="77" t="str">
        <f t="shared" si="12"/>
        <v/>
      </c>
      <c r="P44" s="77" t="str">
        <f t="shared" si="12"/>
        <v/>
      </c>
      <c r="Q44" s="77" t="str">
        <f t="shared" si="12"/>
        <v/>
      </c>
      <c r="R44" s="77" t="str">
        <f t="shared" si="12"/>
        <v/>
      </c>
      <c r="S44" s="77" t="str">
        <f t="shared" si="12"/>
        <v/>
      </c>
      <c r="T44" s="77" t="str">
        <f t="shared" si="12"/>
        <v/>
      </c>
      <c r="U44" s="77" t="str">
        <f t="shared" si="12"/>
        <v/>
      </c>
      <c r="V44" s="77" t="str">
        <f t="shared" si="12"/>
        <v/>
      </c>
      <c r="W44" s="77" t="str">
        <f t="shared" si="12"/>
        <v/>
      </c>
      <c r="X44" s="77" t="str">
        <f t="shared" si="12"/>
        <v/>
      </c>
      <c r="Y44" s="77" t="str">
        <f t="shared" si="12"/>
        <v/>
      </c>
      <c r="Z44" s="77" t="str">
        <f t="shared" si="12"/>
        <v/>
      </c>
      <c r="AA44" s="77" t="str">
        <f t="shared" si="12"/>
        <v/>
      </c>
      <c r="AB44" s="77" t="str">
        <f t="shared" si="12"/>
        <v/>
      </c>
      <c r="AC44" s="77"/>
      <c r="AD44" s="77"/>
      <c r="AE44" s="77">
        <f t="shared" si="12"/>
        <v>0</v>
      </c>
      <c r="AF44" s="77">
        <f t="shared" si="12"/>
        <v>0</v>
      </c>
      <c r="AG44" s="77">
        <f t="shared" si="12"/>
        <v>0</v>
      </c>
      <c r="AH44" s="77">
        <f t="shared" si="12"/>
        <v>0</v>
      </c>
      <c r="AI44" s="77">
        <f t="shared" si="12"/>
        <v>0</v>
      </c>
      <c r="AJ44" s="77">
        <f t="shared" si="12"/>
        <v>0</v>
      </c>
      <c r="AK44" s="78"/>
      <c r="AM44" s="79"/>
      <c r="AN44" s="79"/>
      <c r="AO44" s="79"/>
      <c r="AP44" s="79"/>
    </row>
    <row r="45" spans="1:46" ht="19.5" customHeight="1" x14ac:dyDescent="0.15">
      <c r="A45" s="133" t="s">
        <v>96</v>
      </c>
      <c r="B45" s="134"/>
      <c r="C45" s="135"/>
      <c r="D45" s="76">
        <f>IF(D$4="","",COUNTIF(D$12:D$42,$AT$25)+COUNTIF(D$12:D$42,$AT$16)+COUNTIF(D$12:D$42,$AT$21)+COUNTIF(D$12:D$42,$AT$28))</f>
        <v>2</v>
      </c>
      <c r="E45" s="77">
        <f t="shared" ref="E45:AJ45" si="13">IF(E$4="","",COUNTIF(E$12:E$42,$AT$25)+COUNTIF(E$12:E$42,$AT$16)+COUNTIF(E$12:E$42,$AT$21)+COUNTIF(E$12:E$42,$AT$28))</f>
        <v>4</v>
      </c>
      <c r="F45" s="77">
        <f t="shared" si="13"/>
        <v>0</v>
      </c>
      <c r="G45" s="77">
        <f t="shared" si="13"/>
        <v>1</v>
      </c>
      <c r="H45" s="77" t="str">
        <f t="shared" si="13"/>
        <v/>
      </c>
      <c r="I45" s="77" t="str">
        <f t="shared" si="13"/>
        <v/>
      </c>
      <c r="J45" s="77" t="str">
        <f t="shared" si="13"/>
        <v/>
      </c>
      <c r="K45" s="77" t="str">
        <f t="shared" si="13"/>
        <v/>
      </c>
      <c r="L45" s="77" t="str">
        <f t="shared" si="13"/>
        <v/>
      </c>
      <c r="M45" s="77" t="str">
        <f t="shared" si="13"/>
        <v/>
      </c>
      <c r="N45" s="77" t="str">
        <f t="shared" si="13"/>
        <v/>
      </c>
      <c r="O45" s="77" t="str">
        <f t="shared" si="13"/>
        <v/>
      </c>
      <c r="P45" s="77" t="str">
        <f t="shared" si="13"/>
        <v/>
      </c>
      <c r="Q45" s="77" t="str">
        <f t="shared" si="13"/>
        <v/>
      </c>
      <c r="R45" s="77" t="str">
        <f t="shared" si="13"/>
        <v/>
      </c>
      <c r="S45" s="77" t="str">
        <f t="shared" si="13"/>
        <v/>
      </c>
      <c r="T45" s="77" t="str">
        <f t="shared" si="13"/>
        <v/>
      </c>
      <c r="U45" s="77" t="str">
        <f t="shared" si="13"/>
        <v/>
      </c>
      <c r="V45" s="77" t="str">
        <f t="shared" si="13"/>
        <v/>
      </c>
      <c r="W45" s="77" t="str">
        <f t="shared" si="13"/>
        <v/>
      </c>
      <c r="X45" s="77" t="str">
        <f t="shared" si="13"/>
        <v/>
      </c>
      <c r="Y45" s="77" t="str">
        <f t="shared" si="13"/>
        <v/>
      </c>
      <c r="Z45" s="77" t="str">
        <f t="shared" si="13"/>
        <v/>
      </c>
      <c r="AA45" s="77" t="str">
        <f t="shared" si="13"/>
        <v/>
      </c>
      <c r="AB45" s="77" t="str">
        <f t="shared" si="13"/>
        <v/>
      </c>
      <c r="AC45" s="77"/>
      <c r="AD45" s="77"/>
      <c r="AE45" s="77">
        <f t="shared" si="13"/>
        <v>0</v>
      </c>
      <c r="AF45" s="77">
        <f t="shared" si="13"/>
        <v>0</v>
      </c>
      <c r="AG45" s="77">
        <f t="shared" si="13"/>
        <v>0</v>
      </c>
      <c r="AH45" s="77">
        <f t="shared" si="13"/>
        <v>0</v>
      </c>
      <c r="AI45" s="77">
        <f t="shared" si="13"/>
        <v>0</v>
      </c>
      <c r="AJ45" s="77">
        <f t="shared" si="13"/>
        <v>0</v>
      </c>
      <c r="AK45" s="80"/>
      <c r="AL45" s="79"/>
      <c r="AM45" s="81"/>
      <c r="AN45" s="81"/>
    </row>
    <row r="46" spans="1:46" ht="19.5" customHeight="1" x14ac:dyDescent="0.15">
      <c r="A46" s="133" t="s">
        <v>97</v>
      </c>
      <c r="B46" s="134"/>
      <c r="C46" s="135"/>
      <c r="D46" s="76">
        <f>IF(D$4="","",COUNTIF(D$12:D$42,$AT$18)+COUNTIF(D$12:D$42,$AT$19)+COUNTIF(D$12:D$42,$AT$23)+COUNTIF(D$12:D$42,$AT$24)+COUNTIF(D$12:D$42,$AT$26))</f>
        <v>0</v>
      </c>
      <c r="E46" s="77">
        <f t="shared" ref="E46:AJ46" si="14">IF(E$4="","",COUNTIF(E$12:E$42,$AT$18)+COUNTIF(E$12:E$42,$AT$19)+COUNTIF(E$12:E$42,$AT$23)+COUNTIF(E$12:E$42,$AT$24)+COUNTIF(E$12:E$42,$AT$26))</f>
        <v>0</v>
      </c>
      <c r="F46" s="77">
        <f t="shared" si="14"/>
        <v>0</v>
      </c>
      <c r="G46" s="77">
        <f t="shared" si="14"/>
        <v>12</v>
      </c>
      <c r="H46" s="77" t="str">
        <f t="shared" si="14"/>
        <v/>
      </c>
      <c r="I46" s="77" t="str">
        <f t="shared" si="14"/>
        <v/>
      </c>
      <c r="J46" s="77" t="str">
        <f t="shared" si="14"/>
        <v/>
      </c>
      <c r="K46" s="77" t="str">
        <f t="shared" si="14"/>
        <v/>
      </c>
      <c r="L46" s="77" t="str">
        <f t="shared" si="14"/>
        <v/>
      </c>
      <c r="M46" s="77" t="str">
        <f t="shared" si="14"/>
        <v/>
      </c>
      <c r="N46" s="77" t="str">
        <f t="shared" si="14"/>
        <v/>
      </c>
      <c r="O46" s="77" t="str">
        <f t="shared" si="14"/>
        <v/>
      </c>
      <c r="P46" s="77" t="str">
        <f t="shared" si="14"/>
        <v/>
      </c>
      <c r="Q46" s="77" t="str">
        <f t="shared" si="14"/>
        <v/>
      </c>
      <c r="R46" s="77" t="str">
        <f t="shared" si="14"/>
        <v/>
      </c>
      <c r="S46" s="77" t="str">
        <f t="shared" si="14"/>
        <v/>
      </c>
      <c r="T46" s="77" t="str">
        <f t="shared" si="14"/>
        <v/>
      </c>
      <c r="U46" s="77" t="str">
        <f t="shared" si="14"/>
        <v/>
      </c>
      <c r="V46" s="77" t="str">
        <f t="shared" si="14"/>
        <v/>
      </c>
      <c r="W46" s="77" t="str">
        <f t="shared" si="14"/>
        <v/>
      </c>
      <c r="X46" s="77" t="str">
        <f t="shared" si="14"/>
        <v/>
      </c>
      <c r="Y46" s="77" t="str">
        <f t="shared" si="14"/>
        <v/>
      </c>
      <c r="Z46" s="77" t="str">
        <f t="shared" si="14"/>
        <v/>
      </c>
      <c r="AA46" s="77" t="str">
        <f t="shared" si="14"/>
        <v/>
      </c>
      <c r="AB46" s="77" t="str">
        <f t="shared" si="14"/>
        <v/>
      </c>
      <c r="AC46" s="77"/>
      <c r="AD46" s="77"/>
      <c r="AE46" s="77">
        <f t="shared" si="14"/>
        <v>0</v>
      </c>
      <c r="AF46" s="77">
        <f t="shared" si="14"/>
        <v>0</v>
      </c>
      <c r="AG46" s="77">
        <f t="shared" si="14"/>
        <v>0</v>
      </c>
      <c r="AH46" s="77">
        <f t="shared" si="14"/>
        <v>0</v>
      </c>
      <c r="AI46" s="77">
        <f t="shared" si="14"/>
        <v>0</v>
      </c>
      <c r="AJ46" s="77">
        <f t="shared" si="14"/>
        <v>0</v>
      </c>
      <c r="AK46" s="80"/>
      <c r="AL46" s="79"/>
      <c r="AM46" s="82"/>
      <c r="AN46" s="82"/>
      <c r="AO46" s="83"/>
      <c r="AP46" s="83"/>
    </row>
    <row r="47" spans="1:46" ht="19.5" customHeight="1" x14ac:dyDescent="0.15">
      <c r="A47" s="133" t="s">
        <v>98</v>
      </c>
      <c r="B47" s="134"/>
      <c r="C47" s="135"/>
      <c r="D47" s="76">
        <f>IF(D$4="","",COUNTIF(D$12:D$42,$AT$27)+(COUNTIF(D$12:D$42,$AT$29)*2)+COUNTIF(D$12:D$42,$AT$17)+COUNTIF(D$12:D$42,$AT$19)+COUNTIF(D$12:D$42,$AT$22)+COUNTIF(D$12:D$42,$AT$24)+COUNTIF(D$12:D$42,$AT$28))</f>
        <v>0</v>
      </c>
      <c r="E47" s="77">
        <f t="shared" ref="E47:AJ47" si="15">IF(E$4="","",COUNTIF(E$12:E$42,$AT$27)+(COUNTIF(E$12:E$42,$AT$29)*2)+COUNTIF(E$12:E$42,$AT$17)+COUNTIF(E$12:E$42,$AT$19)+COUNTIF(E$12:E$42,$AT$22)+COUNTIF(E$12:E$42,$AT$24)+COUNTIF(E$12:E$42,$AT$28))</f>
        <v>1</v>
      </c>
      <c r="F47" s="77">
        <f t="shared" si="15"/>
        <v>0</v>
      </c>
      <c r="G47" s="77">
        <f t="shared" si="15"/>
        <v>8</v>
      </c>
      <c r="H47" s="77" t="str">
        <f t="shared" si="15"/>
        <v/>
      </c>
      <c r="I47" s="77" t="str">
        <f t="shared" si="15"/>
        <v/>
      </c>
      <c r="J47" s="77" t="str">
        <f t="shared" si="15"/>
        <v/>
      </c>
      <c r="K47" s="77" t="str">
        <f t="shared" si="15"/>
        <v/>
      </c>
      <c r="L47" s="77" t="str">
        <f t="shared" si="15"/>
        <v/>
      </c>
      <c r="M47" s="77" t="str">
        <f t="shared" si="15"/>
        <v/>
      </c>
      <c r="N47" s="77" t="str">
        <f t="shared" si="15"/>
        <v/>
      </c>
      <c r="O47" s="77" t="str">
        <f t="shared" si="15"/>
        <v/>
      </c>
      <c r="P47" s="77" t="str">
        <f t="shared" si="15"/>
        <v/>
      </c>
      <c r="Q47" s="77" t="str">
        <f t="shared" si="15"/>
        <v/>
      </c>
      <c r="R47" s="77" t="str">
        <f t="shared" si="15"/>
        <v/>
      </c>
      <c r="S47" s="77" t="str">
        <f t="shared" si="15"/>
        <v/>
      </c>
      <c r="T47" s="77" t="str">
        <f t="shared" si="15"/>
        <v/>
      </c>
      <c r="U47" s="77" t="str">
        <f t="shared" si="15"/>
        <v/>
      </c>
      <c r="V47" s="77" t="str">
        <f t="shared" si="15"/>
        <v/>
      </c>
      <c r="W47" s="77" t="str">
        <f t="shared" si="15"/>
        <v/>
      </c>
      <c r="X47" s="77" t="str">
        <f t="shared" si="15"/>
        <v/>
      </c>
      <c r="Y47" s="77" t="str">
        <f t="shared" si="15"/>
        <v/>
      </c>
      <c r="Z47" s="77" t="str">
        <f t="shared" si="15"/>
        <v/>
      </c>
      <c r="AA47" s="77" t="str">
        <f t="shared" si="15"/>
        <v/>
      </c>
      <c r="AB47" s="77" t="str">
        <f t="shared" si="15"/>
        <v/>
      </c>
      <c r="AC47" s="77"/>
      <c r="AD47" s="77"/>
      <c r="AE47" s="77">
        <f t="shared" si="15"/>
        <v>0</v>
      </c>
      <c r="AF47" s="77">
        <f t="shared" si="15"/>
        <v>0</v>
      </c>
      <c r="AG47" s="77">
        <f t="shared" si="15"/>
        <v>0</v>
      </c>
      <c r="AH47" s="77">
        <f t="shared" si="15"/>
        <v>0</v>
      </c>
      <c r="AI47" s="77">
        <f t="shared" si="15"/>
        <v>0</v>
      </c>
      <c r="AJ47" s="77">
        <f t="shared" si="15"/>
        <v>0</v>
      </c>
      <c r="AK47" s="84"/>
      <c r="AL47" s="85"/>
      <c r="AM47" s="82"/>
      <c r="AN47" s="82"/>
      <c r="AO47" s="83"/>
      <c r="AP47" s="83"/>
    </row>
    <row r="48" spans="1:46" ht="19.5" customHeight="1" thickBot="1" x14ac:dyDescent="0.2">
      <c r="A48" s="136" t="s">
        <v>99</v>
      </c>
      <c r="B48" s="137"/>
      <c r="C48" s="138"/>
      <c r="D48" s="76">
        <f t="shared" ref="D48:AB48" si="16">IF(D$4="","",COUNTIF(D$12:D$42,$AT$32)+COUNTIF(D$12:D$42,$AT$34)+COUNTIF(D$12:D$42,$AT$33)+COUNTIF(D$12:D$42,$AT$35))</f>
        <v>0</v>
      </c>
      <c r="E48" s="77">
        <f t="shared" si="16"/>
        <v>0</v>
      </c>
      <c r="F48" s="77">
        <f t="shared" si="16"/>
        <v>0</v>
      </c>
      <c r="G48" s="77">
        <f t="shared" si="16"/>
        <v>0</v>
      </c>
      <c r="H48" s="77" t="str">
        <f t="shared" si="16"/>
        <v/>
      </c>
      <c r="I48" s="77" t="str">
        <f t="shared" si="16"/>
        <v/>
      </c>
      <c r="J48" s="77" t="str">
        <f t="shared" si="16"/>
        <v/>
      </c>
      <c r="K48" s="77" t="str">
        <f t="shared" si="16"/>
        <v/>
      </c>
      <c r="L48" s="77" t="str">
        <f t="shared" si="16"/>
        <v/>
      </c>
      <c r="M48" s="77" t="str">
        <f t="shared" si="16"/>
        <v/>
      </c>
      <c r="N48" s="77" t="str">
        <f t="shared" si="16"/>
        <v/>
      </c>
      <c r="O48" s="77" t="str">
        <f t="shared" si="16"/>
        <v/>
      </c>
      <c r="P48" s="77" t="str">
        <f t="shared" si="16"/>
        <v/>
      </c>
      <c r="Q48" s="77" t="str">
        <f t="shared" si="16"/>
        <v/>
      </c>
      <c r="R48" s="77" t="str">
        <f t="shared" si="16"/>
        <v/>
      </c>
      <c r="S48" s="77" t="str">
        <f t="shared" si="16"/>
        <v/>
      </c>
      <c r="T48" s="77" t="str">
        <f t="shared" si="16"/>
        <v/>
      </c>
      <c r="U48" s="77" t="str">
        <f t="shared" si="16"/>
        <v/>
      </c>
      <c r="V48" s="77" t="str">
        <f t="shared" si="16"/>
        <v/>
      </c>
      <c r="W48" s="77" t="str">
        <f t="shared" si="16"/>
        <v/>
      </c>
      <c r="X48" s="77" t="str">
        <f t="shared" si="16"/>
        <v/>
      </c>
      <c r="Y48" s="77" t="str">
        <f t="shared" si="16"/>
        <v/>
      </c>
      <c r="Z48" s="77" t="str">
        <f t="shared" si="16"/>
        <v/>
      </c>
      <c r="AA48" s="77" t="str">
        <f t="shared" si="16"/>
        <v/>
      </c>
      <c r="AB48" s="77" t="str">
        <f t="shared" si="16"/>
        <v/>
      </c>
      <c r="AC48" s="77"/>
      <c r="AD48" s="77"/>
      <c r="AE48" s="77">
        <f>IF(AE$4="","",COUNTIF(AE$12:AE$42,$AT$32)+COUNTIF(AE$12:AE$42,$AT$34)+COUNTIF(AE$12:AE$42,$AT$33)+COUNTIF(AE$12:AE$42,$AT$35))</f>
        <v>0</v>
      </c>
      <c r="AF48" s="77">
        <f t="shared" ref="AF48:AJ48" si="17">IF(AF$4="","",COUNTIF(AF$12:AF$42,$AT$32)+COUNTIF(AF$12:AF$42,$AT$34)+COUNTIF(AF$12:AF$42,$AT$33)+COUNTIF(AF$12:AF$42,$AT$35))</f>
        <v>0</v>
      </c>
      <c r="AG48" s="77">
        <f t="shared" si="17"/>
        <v>0</v>
      </c>
      <c r="AH48" s="77">
        <f t="shared" si="17"/>
        <v>0</v>
      </c>
      <c r="AI48" s="77">
        <f t="shared" si="17"/>
        <v>0</v>
      </c>
      <c r="AJ48" s="77">
        <f t="shared" si="17"/>
        <v>0</v>
      </c>
      <c r="AK48" s="86"/>
      <c r="AL48" s="85"/>
      <c r="AM48" s="82"/>
      <c r="AN48" s="82"/>
      <c r="AO48" s="83"/>
      <c r="AP48" s="83"/>
    </row>
    <row r="49" spans="4:40" x14ac:dyDescent="0.15">
      <c r="AK49" s="86"/>
      <c r="AL49" s="85"/>
      <c r="AM49" s="82"/>
      <c r="AN49" s="82"/>
    </row>
    <row r="50" spans="4:40" x14ac:dyDescent="0.15">
      <c r="D50" s="87"/>
      <c r="I50" s="87"/>
      <c r="Q50" s="87"/>
      <c r="V50" s="87"/>
      <c r="AK50" s="81"/>
      <c r="AM50" s="82"/>
      <c r="AN50" s="82"/>
    </row>
    <row r="51" spans="4:40" x14ac:dyDescent="0.15">
      <c r="D51" s="88"/>
      <c r="I51" s="87"/>
      <c r="Q51" s="88"/>
      <c r="V51" s="87"/>
      <c r="AM51" s="82"/>
      <c r="AN51" s="82"/>
    </row>
    <row r="52" spans="4:40" x14ac:dyDescent="0.15">
      <c r="D52" s="88"/>
      <c r="E52" s="89"/>
      <c r="F52" s="89"/>
      <c r="I52" s="88"/>
      <c r="Q52" s="88"/>
      <c r="R52" s="89"/>
      <c r="S52" s="89"/>
      <c r="V52" s="88"/>
      <c r="AM52" s="82"/>
      <c r="AN52" s="82"/>
    </row>
    <row r="53" spans="4:40" x14ac:dyDescent="0.15">
      <c r="D53" s="87"/>
      <c r="I53" s="87"/>
      <c r="Q53" s="87"/>
      <c r="V53" s="87"/>
      <c r="AM53" s="82"/>
      <c r="AN53" s="82"/>
    </row>
    <row r="54" spans="4:40" x14ac:dyDescent="0.15">
      <c r="D54" s="87"/>
      <c r="I54" s="87"/>
      <c r="Q54" s="87"/>
      <c r="V54" s="87"/>
      <c r="AM54" s="82"/>
      <c r="AN54" s="82"/>
    </row>
    <row r="55" spans="4:40" x14ac:dyDescent="0.15">
      <c r="D55" s="87"/>
      <c r="I55" s="87"/>
      <c r="Q55" s="87"/>
      <c r="V55" s="87"/>
      <c r="AM55" s="82"/>
      <c r="AN55" s="82"/>
    </row>
    <row r="56" spans="4:40" x14ac:dyDescent="0.15">
      <c r="D56" s="87"/>
      <c r="I56" s="87"/>
      <c r="Q56" s="87"/>
      <c r="V56" s="87"/>
      <c r="AM56" s="82"/>
      <c r="AN56" s="82"/>
    </row>
    <row r="57" spans="4:40" x14ac:dyDescent="0.15">
      <c r="D57" s="87"/>
      <c r="I57" s="87"/>
      <c r="Q57" s="87"/>
    </row>
    <row r="58" spans="4:40" x14ac:dyDescent="0.15">
      <c r="D58" s="87"/>
      <c r="I58" s="87"/>
      <c r="Q58" s="87"/>
    </row>
    <row r="59" spans="4:40" x14ac:dyDescent="0.15">
      <c r="D59" s="87"/>
      <c r="I59" s="87"/>
      <c r="Q59" s="87"/>
    </row>
    <row r="60" spans="4:40" x14ac:dyDescent="0.15">
      <c r="D60" s="87"/>
      <c r="I60" s="87"/>
      <c r="Q60" s="87"/>
    </row>
    <row r="61" spans="4:40" x14ac:dyDescent="0.15">
      <c r="D61" s="87"/>
      <c r="I61" s="87"/>
      <c r="Q61" s="87"/>
    </row>
    <row r="62" spans="4:40" x14ac:dyDescent="0.15">
      <c r="D62" s="87"/>
      <c r="I62" s="87"/>
      <c r="Q62" s="87"/>
    </row>
    <row r="63" spans="4:40" x14ac:dyDescent="0.15">
      <c r="D63" s="87"/>
      <c r="I63" s="87"/>
      <c r="Q63" s="87"/>
    </row>
    <row r="64" spans="4:40" x14ac:dyDescent="0.15">
      <c r="D64" s="87"/>
      <c r="I64" s="87"/>
      <c r="Q64" s="87"/>
    </row>
    <row r="65" spans="4:17" x14ac:dyDescent="0.15">
      <c r="D65" s="87"/>
      <c r="Q65" s="87"/>
    </row>
    <row r="66" spans="4:17" x14ac:dyDescent="0.15">
      <c r="D66" s="87"/>
    </row>
  </sheetData>
  <mergeCells count="24">
    <mergeCell ref="A47:C47"/>
    <mergeCell ref="A48:C48"/>
    <mergeCell ref="AK11:AQ11"/>
    <mergeCell ref="A12:A42"/>
    <mergeCell ref="A43:C43"/>
    <mergeCell ref="A44:C44"/>
    <mergeCell ref="A45:C45"/>
    <mergeCell ref="A46:C46"/>
    <mergeCell ref="AK10:AQ10"/>
    <mergeCell ref="A1:C1"/>
    <mergeCell ref="D1:AJ1"/>
    <mergeCell ref="A2:C2"/>
    <mergeCell ref="A3:C3"/>
    <mergeCell ref="AK3:AQ3"/>
    <mergeCell ref="AK4:AK6"/>
    <mergeCell ref="AL4:AL6"/>
    <mergeCell ref="AM4:AM6"/>
    <mergeCell ref="AN4:AN6"/>
    <mergeCell ref="AO4:AO6"/>
    <mergeCell ref="AP4:AP6"/>
    <mergeCell ref="AQ4:AQ6"/>
    <mergeCell ref="AK7:AQ7"/>
    <mergeCell ref="AK8:AQ8"/>
    <mergeCell ref="AK9:AQ9"/>
  </mergeCells>
  <phoneticPr fontId="1"/>
  <conditionalFormatting sqref="B12:C39 C40:C42">
    <cfRule type="expression" dxfId="153" priority="147">
      <formula>$AL12+$AQ12&gt;=9</formula>
    </cfRule>
    <cfRule type="expression" dxfId="152" priority="148">
      <formula>$AL12+$AQ12&gt;=8</formula>
    </cfRule>
    <cfRule type="expression" dxfId="151" priority="153">
      <formula>WEEKDAY($C12)=7</formula>
    </cfRule>
    <cfRule type="expression" dxfId="150" priority="154">
      <formula>WEEKDAY($C12)=1</formula>
    </cfRule>
  </conditionalFormatting>
  <conditionalFormatting sqref="B40:B42">
    <cfRule type="expression" dxfId="149" priority="143">
      <formula>$AL40+$AQ40&gt;=9</formula>
    </cfRule>
    <cfRule type="expression" dxfId="148" priority="144">
      <formula>$AL40+$AQ40&gt;=8</formula>
    </cfRule>
    <cfRule type="expression" dxfId="147" priority="145">
      <formula>WEEKDAY($C40)=7</formula>
    </cfRule>
    <cfRule type="expression" dxfId="146" priority="146">
      <formula>WEEKDAY($C40)=1</formula>
    </cfRule>
  </conditionalFormatting>
  <conditionalFormatting sqref="AR12:AR42">
    <cfRule type="expression" dxfId="145" priority="138">
      <formula>AR12&gt;=9</formula>
    </cfRule>
    <cfRule type="expression" dxfId="144" priority="139">
      <formula>AR12&gt;=8</formula>
    </cfRule>
  </conditionalFormatting>
  <conditionalFormatting sqref="D12">
    <cfRule type="expression" dxfId="143" priority="131">
      <formula>D12="医リ"</formula>
    </cfRule>
    <cfRule type="expression" dxfId="142" priority="136">
      <formula>D12="□医"</formula>
    </cfRule>
    <cfRule type="expression" dxfId="141" priority="137">
      <formula>D12="☆医"</formula>
    </cfRule>
    <cfRule type="expression" dxfId="140" priority="140">
      <formula>OR(D12="○医",D12="○医介")</formula>
    </cfRule>
    <cfRule type="expression" dxfId="139" priority="141">
      <formula>OR(D12="◎医",D12="◎医介")</formula>
    </cfRule>
    <cfRule type="expression" dxfId="138" priority="142">
      <formula>OR(D12="■",D12="■医")</formula>
    </cfRule>
    <cfRule type="expression" dxfId="137" priority="149">
      <formula>OR(D12="○",D12="○看",D12="○介")</formula>
    </cfRule>
    <cfRule type="expression" dxfId="136" priority="150">
      <formula>D12="□"</formula>
    </cfRule>
    <cfRule type="expression" dxfId="135" priority="151">
      <formula>OR(D12="△",D12="△介",D12="△介2",D12="児発",D12="放",D12="通")</formula>
    </cfRule>
    <cfRule type="expression" dxfId="134" priority="152">
      <formula>OR(D12="◎",D12="◎看",D12="◎介",D12="泊")</formula>
    </cfRule>
  </conditionalFormatting>
  <conditionalFormatting sqref="AK12:AK42">
    <cfRule type="expression" dxfId="133" priority="134">
      <formula>($AK12+$AQ12)&gt;=18</formula>
    </cfRule>
    <cfRule type="expression" dxfId="132" priority="135">
      <formula>(AK12+AQ12)&gt;=17</formula>
    </cfRule>
  </conditionalFormatting>
  <conditionalFormatting sqref="AL12:AL42">
    <cfRule type="expression" dxfId="131" priority="132">
      <formula>$AR12&gt;=9</formula>
    </cfRule>
    <cfRule type="expression" dxfId="130" priority="133">
      <formula>$AR12&gt;=8</formula>
    </cfRule>
  </conditionalFormatting>
  <conditionalFormatting sqref="D42:X42 D15:F17 H15:N17 D13:N14 AB19:AC39 Q24:X39 D18:N41 P40:X41 Z40:AC42 Q14:U23 AC11:AC18 P11:U13 Z12:AA39 W11:X23 AE11:AJ42 V23 E11:N12">
    <cfRule type="expression" dxfId="129" priority="121">
      <formula>D11="医リ"</formula>
    </cfRule>
    <cfRule type="expression" dxfId="128" priority="122">
      <formula>D11="□医"</formula>
    </cfRule>
    <cfRule type="expression" dxfId="127" priority="123">
      <formula>D11="☆医"</formula>
    </cfRule>
    <cfRule type="expression" dxfId="126" priority="124">
      <formula>OR(D11="○医",D11="○医介")</formula>
    </cfRule>
    <cfRule type="expression" dxfId="125" priority="125">
      <formula>OR(D11="◎医",D11="◎医介")</formula>
    </cfRule>
    <cfRule type="expression" dxfId="124" priority="126">
      <formula>OR(D11="■",D11="■医")</formula>
    </cfRule>
    <cfRule type="expression" dxfId="123" priority="127">
      <formula>OR(D11="○",D11="○看",D11="○介")</formula>
    </cfRule>
    <cfRule type="expression" dxfId="122" priority="128">
      <formula>D11="□"</formula>
    </cfRule>
    <cfRule type="expression" dxfId="121" priority="129">
      <formula>OR(D11="△",D11="△介",D11="△介2",D11="児発",D11="放",D11="通")</formula>
    </cfRule>
    <cfRule type="expression" dxfId="120" priority="130">
      <formula>OR(D11="◎",D11="◎看",D11="◎介",D11="泊")</formula>
    </cfRule>
  </conditionalFormatting>
  <conditionalFormatting sqref="G15:G17">
    <cfRule type="expression" dxfId="119" priority="111">
      <formula>G15="医リ"</formula>
    </cfRule>
    <cfRule type="expression" dxfId="118" priority="112">
      <formula>G15="□医"</formula>
    </cfRule>
    <cfRule type="expression" dxfId="117" priority="113">
      <formula>G15="☆医"</formula>
    </cfRule>
    <cfRule type="expression" dxfId="116" priority="114">
      <formula>OR(G15="○医",G15="○医介")</formula>
    </cfRule>
    <cfRule type="expression" dxfId="115" priority="115">
      <formula>OR(G15="◎医",G15="◎医介")</formula>
    </cfRule>
    <cfRule type="expression" dxfId="114" priority="116">
      <formula>OR(G15="■",G15="■医")</formula>
    </cfRule>
    <cfRule type="expression" dxfId="113" priority="117">
      <formula>OR(G15="○",G15="○看",G15="○介")</formula>
    </cfRule>
    <cfRule type="expression" dxfId="112" priority="118">
      <formula>G15="□"</formula>
    </cfRule>
    <cfRule type="expression" dxfId="111" priority="119">
      <formula>OR(G15="△",G15="△介",G15="△介2",G15="児発",G15="放",G15="通")</formula>
    </cfRule>
    <cfRule type="expression" dxfId="110" priority="120">
      <formula>OR(G15="◎",G15="◎看",G15="◎介",G15="泊")</formula>
    </cfRule>
  </conditionalFormatting>
  <conditionalFormatting sqref="P23:P39">
    <cfRule type="expression" dxfId="109" priority="101">
      <formula>P23="医リ"</formula>
    </cfRule>
    <cfRule type="expression" dxfId="108" priority="102">
      <formula>P23="□医"</formula>
    </cfRule>
    <cfRule type="expression" dxfId="107" priority="103">
      <formula>P23="☆医"</formula>
    </cfRule>
    <cfRule type="expression" dxfId="106" priority="104">
      <formula>OR(P23="○医",P23="○医介")</formula>
    </cfRule>
    <cfRule type="expression" dxfId="105" priority="105">
      <formula>OR(P23="◎医",P23="◎医介")</formula>
    </cfRule>
    <cfRule type="expression" dxfId="104" priority="106">
      <formula>OR(P23="■",P23="■医")</formula>
    </cfRule>
    <cfRule type="expression" dxfId="103" priority="107">
      <formula>OR(P23="○",P23="○看",P23="○介")</formula>
    </cfRule>
    <cfRule type="expression" dxfId="102" priority="108">
      <formula>P23="□"</formula>
    </cfRule>
    <cfRule type="expression" dxfId="101" priority="109">
      <formula>OR(P23="△",P23="△介",P23="△介2",P23="児発",P23="放",P23="通")</formula>
    </cfRule>
    <cfRule type="expression" dxfId="100" priority="110">
      <formula>OR(P23="◎",P23="◎看",P23="◎介",P23="泊")</formula>
    </cfRule>
  </conditionalFormatting>
  <conditionalFormatting sqref="P14:P22">
    <cfRule type="expression" dxfId="99" priority="91">
      <formula>P14="医リ"</formula>
    </cfRule>
    <cfRule type="expression" dxfId="98" priority="92">
      <formula>P14="□医"</formula>
    </cfRule>
    <cfRule type="expression" dxfId="97" priority="93">
      <formula>P14="☆医"</formula>
    </cfRule>
    <cfRule type="expression" dxfId="96" priority="94">
      <formula>OR(P14="○医",P14="○医介")</formula>
    </cfRule>
    <cfRule type="expression" dxfId="95" priority="95">
      <formula>OR(P14="◎医",P14="◎医介")</formula>
    </cfRule>
    <cfRule type="expression" dxfId="94" priority="96">
      <formula>OR(P14="■",P14="■医")</formula>
    </cfRule>
    <cfRule type="expression" dxfId="93" priority="97">
      <formula>OR(P14="○",P14="○看",P14="○介")</formula>
    </cfRule>
    <cfRule type="expression" dxfId="92" priority="98">
      <formula>P14="□"</formula>
    </cfRule>
    <cfRule type="expression" dxfId="91" priority="99">
      <formula>OR(P14="△",P14="△介",P14="△介2",P14="児発",P14="放",P14="通")</formula>
    </cfRule>
    <cfRule type="expression" dxfId="90" priority="100">
      <formula>OR(P14="◎",P14="◎看",P14="◎介",P14="泊")</formula>
    </cfRule>
  </conditionalFormatting>
  <conditionalFormatting sqref="AB11:AB18">
    <cfRule type="expression" dxfId="89" priority="81">
      <formula>AB11="医リ"</formula>
    </cfRule>
    <cfRule type="expression" dxfId="88" priority="82">
      <formula>AB11="□医"</formula>
    </cfRule>
    <cfRule type="expression" dxfId="87" priority="83">
      <formula>AB11="☆医"</formula>
    </cfRule>
    <cfRule type="expression" dxfId="86" priority="84">
      <formula>OR(AB11="○医",AB11="○医介")</formula>
    </cfRule>
    <cfRule type="expression" dxfId="85" priority="85">
      <formula>OR(AB11="◎医",AB11="◎医介")</formula>
    </cfRule>
    <cfRule type="expression" dxfId="84" priority="86">
      <formula>OR(AB11="■",AB11="■医")</formula>
    </cfRule>
    <cfRule type="expression" dxfId="83" priority="87">
      <formula>OR(AB11="○",AB11="○看",AB11="○介")</formula>
    </cfRule>
    <cfRule type="expression" dxfId="82" priority="88">
      <formula>AB11="□"</formula>
    </cfRule>
    <cfRule type="expression" dxfId="81" priority="89">
      <formula>OR(AB11="△",AB11="△介",AB11="△介2",AB11="児発",AB11="放",AB11="通")</formula>
    </cfRule>
    <cfRule type="expression" dxfId="80" priority="90">
      <formula>OR(AB11="◎",AB11="◎看",AB11="◎介",AB11="泊")</formula>
    </cfRule>
  </conditionalFormatting>
  <conditionalFormatting sqref="O40:O41 O11:O13">
    <cfRule type="expression" dxfId="79" priority="71">
      <formula>O11="医リ"</formula>
    </cfRule>
    <cfRule type="expression" dxfId="78" priority="72">
      <formula>O11="□医"</formula>
    </cfRule>
    <cfRule type="expression" dxfId="77" priority="73">
      <formula>O11="☆医"</formula>
    </cfRule>
    <cfRule type="expression" dxfId="76" priority="74">
      <formula>OR(O11="○医",O11="○医介")</formula>
    </cfRule>
    <cfRule type="expression" dxfId="75" priority="75">
      <formula>OR(O11="◎医",O11="◎医介")</formula>
    </cfRule>
    <cfRule type="expression" dxfId="74" priority="76">
      <formula>OR(O11="■",O11="■医")</formula>
    </cfRule>
    <cfRule type="expression" dxfId="73" priority="77">
      <formula>OR(O11="○",O11="○看",O11="○介")</formula>
    </cfRule>
    <cfRule type="expression" dxfId="72" priority="78">
      <formula>O11="□"</formula>
    </cfRule>
    <cfRule type="expression" dxfId="71" priority="79">
      <formula>OR(O11="△",O11="△介",O11="△介2",O11="児発",O11="放",O11="通")</formula>
    </cfRule>
    <cfRule type="expression" dxfId="70" priority="80">
      <formula>OR(O11="◎",O11="◎看",O11="◎介",O11="泊")</formula>
    </cfRule>
  </conditionalFormatting>
  <conditionalFormatting sqref="O23:O39">
    <cfRule type="expression" dxfId="69" priority="61">
      <formula>O23="医リ"</formula>
    </cfRule>
    <cfRule type="expression" dxfId="68" priority="62">
      <formula>O23="□医"</formula>
    </cfRule>
    <cfRule type="expression" dxfId="67" priority="63">
      <formula>O23="☆医"</formula>
    </cfRule>
    <cfRule type="expression" dxfId="66" priority="64">
      <formula>OR(O23="○医",O23="○医介")</formula>
    </cfRule>
    <cfRule type="expression" dxfId="65" priority="65">
      <formula>OR(O23="◎医",O23="◎医介")</formula>
    </cfRule>
    <cfRule type="expression" dxfId="64" priority="66">
      <formula>OR(O23="■",O23="■医")</formula>
    </cfRule>
    <cfRule type="expression" dxfId="63" priority="67">
      <formula>OR(O23="○",O23="○看",O23="○介")</formula>
    </cfRule>
    <cfRule type="expression" dxfId="62" priority="68">
      <formula>O23="□"</formula>
    </cfRule>
    <cfRule type="expression" dxfId="61" priority="69">
      <formula>OR(O23="△",O23="△介",O23="△介2",O23="児発",O23="放",O23="通")</formula>
    </cfRule>
    <cfRule type="expression" dxfId="60" priority="70">
      <formula>OR(O23="◎",O23="◎看",O23="◎介",O23="泊")</formula>
    </cfRule>
  </conditionalFormatting>
  <conditionalFormatting sqref="O14:O22">
    <cfRule type="expression" dxfId="59" priority="51">
      <formula>O14="医リ"</formula>
    </cfRule>
    <cfRule type="expression" dxfId="58" priority="52">
      <formula>O14="□医"</formula>
    </cfRule>
    <cfRule type="expression" dxfId="57" priority="53">
      <formula>O14="☆医"</formula>
    </cfRule>
    <cfRule type="expression" dxfId="56" priority="54">
      <formula>OR(O14="○医",O14="○医介")</formula>
    </cfRule>
    <cfRule type="expression" dxfId="55" priority="55">
      <formula>OR(O14="◎医",O14="◎医介")</formula>
    </cfRule>
    <cfRule type="expression" dxfId="54" priority="56">
      <formula>OR(O14="■",O14="■医")</formula>
    </cfRule>
    <cfRule type="expression" dxfId="53" priority="57">
      <formula>OR(O14="○",O14="○看",O14="○介")</formula>
    </cfRule>
    <cfRule type="expression" dxfId="52" priority="58">
      <formula>O14="□"</formula>
    </cfRule>
    <cfRule type="expression" dxfId="51" priority="59">
      <formula>OR(O14="△",O14="△介",O14="△介2",O14="児発",O14="放",O14="通")</formula>
    </cfRule>
    <cfRule type="expression" dxfId="50" priority="60">
      <formula>OR(O14="◎",O14="◎看",O14="◎介",O14="泊")</formula>
    </cfRule>
  </conditionalFormatting>
  <conditionalFormatting sqref="Y12:Y42">
    <cfRule type="expression" dxfId="49" priority="41">
      <formula>Y12="医リ"</formula>
    </cfRule>
    <cfRule type="expression" dxfId="48" priority="42">
      <formula>Y12="□医"</formula>
    </cfRule>
    <cfRule type="expression" dxfId="47" priority="43">
      <formula>Y12="☆医"</formula>
    </cfRule>
    <cfRule type="expression" dxfId="46" priority="44">
      <formula>OR(Y12="○医",Y12="○医介")</formula>
    </cfRule>
    <cfRule type="expression" dxfId="45" priority="45">
      <formula>OR(Y12="◎医",Y12="◎医介")</formula>
    </cfRule>
    <cfRule type="expression" dxfId="44" priority="46">
      <formula>OR(Y12="■",Y12="■医")</formula>
    </cfRule>
    <cfRule type="expression" dxfId="43" priority="47">
      <formula>OR(Y12="○",Y12="○看",Y12="○介")</formula>
    </cfRule>
    <cfRule type="expression" dxfId="42" priority="48">
      <formula>Y12="□"</formula>
    </cfRule>
    <cfRule type="expression" dxfId="41" priority="49">
      <formula>OR(Y12="△",Y12="△介",Y12="△介2",Y12="児発",Y12="放",Y12="通")</formula>
    </cfRule>
    <cfRule type="expression" dxfId="40" priority="50">
      <formula>OR(Y12="◎",Y12="◎看",Y12="◎介",Y12="泊")</formula>
    </cfRule>
  </conditionalFormatting>
  <conditionalFormatting sqref="V11:V22">
    <cfRule type="expression" dxfId="39" priority="31">
      <formula>V11="医リ"</formula>
    </cfRule>
    <cfRule type="expression" dxfId="38" priority="32">
      <formula>V11="□医"</formula>
    </cfRule>
    <cfRule type="expression" dxfId="37" priority="33">
      <formula>V11="☆医"</formula>
    </cfRule>
    <cfRule type="expression" dxfId="36" priority="34">
      <formula>OR(V11="○医",V11="○医介")</formula>
    </cfRule>
    <cfRule type="expression" dxfId="35" priority="35">
      <formula>OR(V11="◎医",V11="◎医介")</formula>
    </cfRule>
    <cfRule type="expression" dxfId="34" priority="36">
      <formula>OR(V11="■",V11="■医")</formula>
    </cfRule>
    <cfRule type="expression" dxfId="33" priority="37">
      <formula>OR(V11="○",V11="○看",V11="○介")</formula>
    </cfRule>
    <cfRule type="expression" dxfId="32" priority="38">
      <formula>V11="□"</formula>
    </cfRule>
    <cfRule type="expression" dxfId="31" priority="39">
      <formula>OR(V11="△",V11="△介",V11="△介2",V11="児発",V11="放",V11="通")</formula>
    </cfRule>
    <cfRule type="expression" dxfId="30" priority="40">
      <formula>OR(V11="◎",V11="◎看",V11="◎介",V11="泊")</formula>
    </cfRule>
  </conditionalFormatting>
  <conditionalFormatting sqref="AD11:AD42">
    <cfRule type="expression" dxfId="29" priority="21">
      <formula>AD11="医リ"</formula>
    </cfRule>
    <cfRule type="expression" dxfId="28" priority="22">
      <formula>AD11="□医"</formula>
    </cfRule>
    <cfRule type="expression" dxfId="27" priority="23">
      <formula>AD11="☆医"</formula>
    </cfRule>
    <cfRule type="expression" dxfId="26" priority="24">
      <formula>OR(AD11="○医",AD11="○医介")</formula>
    </cfRule>
    <cfRule type="expression" dxfId="25" priority="25">
      <formula>OR(AD11="◎医",AD11="◎医介")</formula>
    </cfRule>
    <cfRule type="expression" dxfId="24" priority="26">
      <formula>OR(AD11="■",AD11="■医")</formula>
    </cfRule>
    <cfRule type="expression" dxfId="23" priority="27">
      <formula>OR(AD11="○",AD11="○看",AD11="○介")</formula>
    </cfRule>
    <cfRule type="expression" dxfId="22" priority="28">
      <formula>AD11="□"</formula>
    </cfRule>
    <cfRule type="expression" dxfId="21" priority="29">
      <formula>OR(AD11="△",AD11="△介",AD11="△介2",AD11="児発",AD11="放",AD11="通")</formula>
    </cfRule>
    <cfRule type="expression" dxfId="20" priority="30">
      <formula>OR(AD11="◎",AD11="◎看",AD11="◎介",AD11="泊")</formula>
    </cfRule>
  </conditionalFormatting>
  <conditionalFormatting sqref="Y11">
    <cfRule type="expression" dxfId="19" priority="11">
      <formula>Y11="医リ"</formula>
    </cfRule>
    <cfRule type="expression" dxfId="18" priority="12">
      <formula>Y11="□医"</formula>
    </cfRule>
    <cfRule type="expression" dxfId="17" priority="13">
      <formula>Y11="☆医"</formula>
    </cfRule>
    <cfRule type="expression" dxfId="16" priority="14">
      <formula>OR(Y11="○医",Y11="○医介")</formula>
    </cfRule>
    <cfRule type="expression" dxfId="15" priority="15">
      <formula>OR(Y11="◎医",Y11="◎医介")</formula>
    </cfRule>
    <cfRule type="expression" dxfId="14" priority="16">
      <formula>OR(Y11="■",Y11="■医")</formula>
    </cfRule>
    <cfRule type="expression" dxfId="13" priority="17">
      <formula>OR(Y11="○",Y11="○看",Y11="○介")</formula>
    </cfRule>
    <cfRule type="expression" dxfId="12" priority="18">
      <formula>Y11="□"</formula>
    </cfRule>
    <cfRule type="expression" dxfId="11" priority="19">
      <formula>OR(Y11="△",Y11="△介",Y11="△介2",Y11="児発",Y11="放",Y11="通")</formula>
    </cfRule>
    <cfRule type="expression" dxfId="10" priority="20">
      <formula>OR(Y11="◎",Y11="◎看",Y11="◎介",Y11="泊")</formula>
    </cfRule>
  </conditionalFormatting>
  <conditionalFormatting sqref="Z11:AA11">
    <cfRule type="expression" dxfId="9" priority="1">
      <formula>Z11="医リ"</formula>
    </cfRule>
    <cfRule type="expression" dxfId="8" priority="2">
      <formula>Z11="□医"</formula>
    </cfRule>
    <cfRule type="expression" dxfId="7" priority="3">
      <formula>Z11="☆医"</formula>
    </cfRule>
    <cfRule type="expression" dxfId="6" priority="4">
      <formula>OR(Z11="○医",Z11="○医介")</formula>
    </cfRule>
    <cfRule type="expression" dxfId="5" priority="5">
      <formula>OR(Z11="◎医",Z11="◎医介")</formula>
    </cfRule>
    <cfRule type="expression" dxfId="4" priority="6">
      <formula>OR(Z11="■",Z11="■医")</formula>
    </cfRule>
    <cfRule type="expression" dxfId="3" priority="7">
      <formula>OR(Z11="○",Z11="○看",Z11="○介")</formula>
    </cfRule>
    <cfRule type="expression" dxfId="2" priority="8">
      <formula>Z11="□"</formula>
    </cfRule>
    <cfRule type="expression" dxfId="1" priority="9">
      <formula>OR(Z11="△",Z11="△介",Z11="△介2",Z11="児発",Z11="放",Z11="通")</formula>
    </cfRule>
    <cfRule type="expression" dxfId="0" priority="10">
      <formula>OR(Z11="◎",Z11="◎看",Z11="◎介",Z11="泊")</formula>
    </cfRule>
  </conditionalFormatting>
  <dataValidations count="1">
    <dataValidation type="list" allowBlank="1" showInputMessage="1" showErrorMessage="1" sqref="D12:AJ42" xr:uid="{00000000-0002-0000-0000-000000000000}">
      <formula1>$AT$12:$AT$42</formula1>
    </dataValidation>
  </dataValidations>
  <printOptions horizontalCentered="1" verticalCentered="1"/>
  <pageMargins left="0.23622047244094491" right="0.23622047244094491" top="0" bottom="0" header="0" footer="0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R1.8</vt:lpstr>
      <vt:lpstr>R1.8!Print_Area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総合南東北病院</dc:creator>
  <cp:lastModifiedBy>zenhokan4</cp:lastModifiedBy>
  <cp:lastPrinted>2019-11-29T04:19:27Z</cp:lastPrinted>
  <dcterms:created xsi:type="dcterms:W3CDTF">2019-04-12T06:03:52Z</dcterms:created>
  <dcterms:modified xsi:type="dcterms:W3CDTF">2020-03-09T00:40:46Z</dcterms:modified>
</cp:coreProperties>
</file>